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ZE~1.HAJ\AppData\Local\Temp\7zO079645C3\"/>
    </mc:Choice>
  </mc:AlternateContent>
  <xr:revisionPtr revIDLastSave="0" documentId="13_ncr:1_{EEA7BF77-2B30-4E22-AC6F-AD786092EDAA}" xr6:coauthVersionLast="36" xr6:coauthVersionMax="36" xr10:uidLastSave="{00000000-0000-0000-0000-000000000000}"/>
  <bookViews>
    <workbookView xWindow="0" yWindow="0" windowWidth="19425" windowHeight="11025" tabRatio="602" xr2:uid="{00000000-000D-0000-FFFF-FFFF00000000}"/>
  </bookViews>
  <sheets>
    <sheet name="fizjoterapia" sheetId="18" r:id="rId1"/>
  </sheets>
  <definedNames>
    <definedName name="_xlnm._FilterDatabase" localSheetId="0" hidden="1">fizjoterapia!$A$3:$AY$156</definedName>
    <definedName name="_xlnm.Print_Area" localSheetId="0">fizjoterapia!$A$1:$AY$156</definedName>
  </definedNames>
  <calcPr calcId="191029"/>
</workbook>
</file>

<file path=xl/calcChain.xml><?xml version="1.0" encoding="utf-8"?>
<calcChain xmlns="http://schemas.openxmlformats.org/spreadsheetml/2006/main">
  <c r="N59" i="18" l="1"/>
  <c r="M59" i="18"/>
  <c r="O59" i="18"/>
  <c r="M122" i="18"/>
  <c r="M39" i="18"/>
  <c r="M133" i="18"/>
  <c r="M130" i="18"/>
  <c r="M107" i="18"/>
  <c r="M90" i="18"/>
  <c r="M79" i="18"/>
  <c r="M73" i="18"/>
  <c r="M21" i="18"/>
  <c r="M9" i="18"/>
  <c r="L130" i="18"/>
  <c r="L153" i="18" s="1"/>
  <c r="G132" i="18"/>
  <c r="F132" i="18" s="1"/>
  <c r="G126" i="18"/>
  <c r="G80" i="18"/>
  <c r="G11" i="18"/>
  <c r="G10" i="18"/>
  <c r="M96" i="18"/>
  <c r="M113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34" i="18"/>
  <c r="G131" i="18"/>
  <c r="G124" i="18"/>
  <c r="G125" i="18"/>
  <c r="G127" i="18"/>
  <c r="G128" i="18"/>
  <c r="G129" i="18"/>
  <c r="G123" i="18"/>
  <c r="G115" i="18"/>
  <c r="G116" i="18"/>
  <c r="G117" i="18"/>
  <c r="G118" i="18"/>
  <c r="G119" i="18"/>
  <c r="G120" i="18"/>
  <c r="G121" i="18"/>
  <c r="G114" i="18"/>
  <c r="G109" i="18"/>
  <c r="G110" i="18"/>
  <c r="G111" i="18"/>
  <c r="G112" i="18"/>
  <c r="G108" i="18"/>
  <c r="G98" i="18"/>
  <c r="G99" i="18"/>
  <c r="G100" i="18"/>
  <c r="G101" i="18"/>
  <c r="G102" i="18"/>
  <c r="G103" i="18"/>
  <c r="G104" i="18"/>
  <c r="G105" i="18"/>
  <c r="G97" i="18"/>
  <c r="G92" i="18"/>
  <c r="G93" i="18"/>
  <c r="G94" i="18"/>
  <c r="G95" i="18"/>
  <c r="G91" i="18"/>
  <c r="G81" i="18"/>
  <c r="G82" i="18"/>
  <c r="G83" i="18"/>
  <c r="G84" i="18"/>
  <c r="G85" i="18"/>
  <c r="G86" i="18"/>
  <c r="G87" i="18"/>
  <c r="G88" i="18"/>
  <c r="G75" i="18"/>
  <c r="G76" i="18"/>
  <c r="G77" i="18"/>
  <c r="G78" i="18"/>
  <c r="G74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60" i="18"/>
  <c r="G42" i="18"/>
  <c r="G43" i="18"/>
  <c r="G44" i="18"/>
  <c r="G45" i="18"/>
  <c r="G46" i="18"/>
  <c r="G47" i="18"/>
  <c r="G48" i="18"/>
  <c r="G49" i="18"/>
  <c r="G51" i="18"/>
  <c r="G52" i="18"/>
  <c r="G53" i="18"/>
  <c r="G54" i="18"/>
  <c r="G55" i="18"/>
  <c r="G56" i="18"/>
  <c r="G57" i="18"/>
  <c r="G41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12" i="18"/>
  <c r="G13" i="18"/>
  <c r="G14" i="18"/>
  <c r="G15" i="18"/>
  <c r="G16" i="18"/>
  <c r="G17" i="18"/>
  <c r="G18" i="18"/>
  <c r="G19" i="18"/>
  <c r="G20" i="18"/>
  <c r="BK133" i="18"/>
  <c r="BD133" i="18"/>
  <c r="AX133" i="18"/>
  <c r="AR133" i="18"/>
  <c r="AL133" i="18"/>
  <c r="AF133" i="18"/>
  <c r="Z133" i="18"/>
  <c r="T133" i="18"/>
  <c r="M89" i="18" l="1"/>
  <c r="M58" i="18" s="1"/>
  <c r="M153" i="18" s="1"/>
  <c r="AQ79" i="18"/>
  <c r="P133" i="18"/>
  <c r="Q133" i="18"/>
  <c r="R133" i="18"/>
  <c r="S133" i="18"/>
  <c r="U133" i="18"/>
  <c r="V133" i="18"/>
  <c r="W133" i="18"/>
  <c r="X133" i="18"/>
  <c r="Y133" i="18"/>
  <c r="AA133" i="18"/>
  <c r="AB133" i="18"/>
  <c r="AC133" i="18"/>
  <c r="AD133" i="18"/>
  <c r="AE133" i="18"/>
  <c r="AG133" i="18"/>
  <c r="AH133" i="18"/>
  <c r="AI133" i="18"/>
  <c r="AJ133" i="18"/>
  <c r="AK133" i="18"/>
  <c r="AM133" i="18"/>
  <c r="AN133" i="18"/>
  <c r="AO133" i="18"/>
  <c r="AP133" i="18"/>
  <c r="AQ133" i="18"/>
  <c r="AS133" i="18"/>
  <c r="AT133" i="18"/>
  <c r="AU133" i="18"/>
  <c r="AV133" i="18"/>
  <c r="AW133" i="18"/>
  <c r="AY133" i="18"/>
  <c r="AZ133" i="18"/>
  <c r="BA133" i="18"/>
  <c r="BB133" i="18"/>
  <c r="BC133" i="18"/>
  <c r="BE133" i="18"/>
  <c r="BF133" i="18"/>
  <c r="BG133" i="18"/>
  <c r="BH133" i="18"/>
  <c r="BI133" i="18"/>
  <c r="BL133" i="18"/>
  <c r="BM133" i="18"/>
  <c r="BN133" i="18"/>
  <c r="BO133" i="18"/>
  <c r="BP133" i="18"/>
  <c r="BQ133" i="18"/>
  <c r="BR133" i="18"/>
  <c r="BS133" i="18"/>
  <c r="BT133" i="18"/>
  <c r="BU133" i="18"/>
  <c r="BV133" i="18"/>
  <c r="BW133" i="18"/>
  <c r="BX133" i="18"/>
  <c r="BY133" i="18"/>
  <c r="Q130" i="18"/>
  <c r="R130" i="18"/>
  <c r="S130" i="18"/>
  <c r="T130" i="18"/>
  <c r="U130" i="18"/>
  <c r="V130" i="18"/>
  <c r="W130" i="18"/>
  <c r="X130" i="18"/>
  <c r="Y130" i="18"/>
  <c r="Z130" i="18"/>
  <c r="AA130" i="18"/>
  <c r="AB130" i="18"/>
  <c r="AC130" i="18"/>
  <c r="AD130" i="18"/>
  <c r="AE130" i="18"/>
  <c r="AF130" i="18"/>
  <c r="AG130" i="18"/>
  <c r="AH130" i="18"/>
  <c r="AI130" i="18"/>
  <c r="AJ130" i="18"/>
  <c r="AK130" i="18"/>
  <c r="AL130" i="18"/>
  <c r="AM130" i="18"/>
  <c r="AN130" i="18"/>
  <c r="AO130" i="18"/>
  <c r="AP130" i="18"/>
  <c r="AQ130" i="18"/>
  <c r="AR130" i="18"/>
  <c r="AS130" i="18"/>
  <c r="AT130" i="18"/>
  <c r="AU130" i="18"/>
  <c r="AV130" i="18"/>
  <c r="AW130" i="18"/>
  <c r="AX130" i="18"/>
  <c r="AY130" i="18"/>
  <c r="AZ130" i="18"/>
  <c r="BA130" i="18"/>
  <c r="BB130" i="18"/>
  <c r="BC130" i="18"/>
  <c r="BD130" i="18"/>
  <c r="BE130" i="18"/>
  <c r="BF130" i="18"/>
  <c r="BG130" i="18"/>
  <c r="BH130" i="18"/>
  <c r="BI130" i="18"/>
  <c r="BK130" i="18"/>
  <c r="BM130" i="18"/>
  <c r="BN130" i="18"/>
  <c r="BO130" i="18"/>
  <c r="BP130" i="18"/>
  <c r="BQ130" i="18"/>
  <c r="BR130" i="18"/>
  <c r="BS130" i="18"/>
  <c r="BT130" i="18"/>
  <c r="BU130" i="18"/>
  <c r="BV130" i="18"/>
  <c r="BW130" i="18"/>
  <c r="BX130" i="18"/>
  <c r="BY130" i="18"/>
  <c r="P122" i="18"/>
  <c r="Q122" i="18"/>
  <c r="R122" i="18"/>
  <c r="S122" i="18"/>
  <c r="T122" i="18"/>
  <c r="U122" i="18"/>
  <c r="V122" i="18"/>
  <c r="W122" i="18"/>
  <c r="X122" i="18"/>
  <c r="Y122" i="18"/>
  <c r="Z122" i="18"/>
  <c r="AA122" i="18"/>
  <c r="AB122" i="18"/>
  <c r="AC122" i="18"/>
  <c r="AD122" i="18"/>
  <c r="AE122" i="18"/>
  <c r="AF122" i="18"/>
  <c r="AG122" i="18"/>
  <c r="AH122" i="18"/>
  <c r="AI122" i="18"/>
  <c r="AJ122" i="18"/>
  <c r="AK122" i="18"/>
  <c r="AL122" i="18"/>
  <c r="AM122" i="18"/>
  <c r="AN122" i="18"/>
  <c r="AO122" i="18"/>
  <c r="AP122" i="18"/>
  <c r="AQ122" i="18"/>
  <c r="AR122" i="18"/>
  <c r="AS122" i="18"/>
  <c r="AT122" i="18"/>
  <c r="AU122" i="18"/>
  <c r="AV122" i="18"/>
  <c r="AW122" i="18"/>
  <c r="AX122" i="18"/>
  <c r="AY122" i="18"/>
  <c r="AZ122" i="18"/>
  <c r="BA122" i="18"/>
  <c r="BB122" i="18"/>
  <c r="BC122" i="18"/>
  <c r="BD122" i="18"/>
  <c r="BE122" i="18"/>
  <c r="BF122" i="18"/>
  <c r="BG122" i="18"/>
  <c r="BH122" i="18"/>
  <c r="BI122" i="18"/>
  <c r="BK122" i="18"/>
  <c r="BL122" i="18"/>
  <c r="BM122" i="18"/>
  <c r="BN122" i="18"/>
  <c r="BO122" i="18"/>
  <c r="BP122" i="18"/>
  <c r="BQ122" i="18"/>
  <c r="BR122" i="18"/>
  <c r="BS122" i="18"/>
  <c r="BT122" i="18"/>
  <c r="BU122" i="18"/>
  <c r="BV122" i="18"/>
  <c r="BW122" i="18"/>
  <c r="BX122" i="18"/>
  <c r="BY122" i="18"/>
  <c r="P113" i="18"/>
  <c r="Q113" i="18"/>
  <c r="R113" i="18"/>
  <c r="S113" i="18"/>
  <c r="T113" i="18"/>
  <c r="U113" i="18"/>
  <c r="V113" i="18"/>
  <c r="W113" i="18"/>
  <c r="X113" i="18"/>
  <c r="Y113" i="18"/>
  <c r="Z113" i="18"/>
  <c r="AA113" i="18"/>
  <c r="AB113" i="18"/>
  <c r="AC113" i="18"/>
  <c r="AD113" i="18"/>
  <c r="AE113" i="18"/>
  <c r="AF113" i="18"/>
  <c r="AG113" i="18"/>
  <c r="AH113" i="18"/>
  <c r="AI113" i="18"/>
  <c r="AJ113" i="18"/>
  <c r="AK113" i="18"/>
  <c r="AL113" i="18"/>
  <c r="AM113" i="18"/>
  <c r="AN113" i="18"/>
  <c r="AO113" i="18"/>
  <c r="AP113" i="18"/>
  <c r="AQ113" i="18"/>
  <c r="AR113" i="18"/>
  <c r="AS113" i="18"/>
  <c r="AT113" i="18"/>
  <c r="AU113" i="18"/>
  <c r="AV113" i="18"/>
  <c r="AW113" i="18"/>
  <c r="AX113" i="18"/>
  <c r="AY113" i="18"/>
  <c r="AZ113" i="18"/>
  <c r="BA113" i="18"/>
  <c r="BB113" i="18"/>
  <c r="BC113" i="18"/>
  <c r="BD113" i="18"/>
  <c r="BE113" i="18"/>
  <c r="BF113" i="18"/>
  <c r="BG113" i="18"/>
  <c r="BH113" i="18"/>
  <c r="BI113" i="18"/>
  <c r="BK113" i="18"/>
  <c r="BL113" i="18"/>
  <c r="BM113" i="18"/>
  <c r="BN113" i="18"/>
  <c r="BO113" i="18"/>
  <c r="BP113" i="18"/>
  <c r="BQ113" i="18"/>
  <c r="BR113" i="18"/>
  <c r="BT113" i="18"/>
  <c r="BU113" i="18"/>
  <c r="BV113" i="18"/>
  <c r="BW113" i="18"/>
  <c r="BX113" i="18"/>
  <c r="BY113" i="18"/>
  <c r="P107" i="18"/>
  <c r="Q107" i="18"/>
  <c r="R107" i="18"/>
  <c r="S107" i="18"/>
  <c r="T107" i="18"/>
  <c r="U107" i="18"/>
  <c r="V107" i="18"/>
  <c r="W107" i="18"/>
  <c r="X107" i="18"/>
  <c r="Y107" i="18"/>
  <c r="Z107" i="18"/>
  <c r="AA107" i="18"/>
  <c r="AB107" i="18"/>
  <c r="AC107" i="18"/>
  <c r="AD107" i="18"/>
  <c r="AE107" i="18"/>
  <c r="AF107" i="18"/>
  <c r="AG107" i="18"/>
  <c r="AH107" i="18"/>
  <c r="AI107" i="18"/>
  <c r="AJ107" i="18"/>
  <c r="AK107" i="18"/>
  <c r="AL107" i="18"/>
  <c r="AM107" i="18"/>
  <c r="AN107" i="18"/>
  <c r="AO107" i="18"/>
  <c r="AP107" i="18"/>
  <c r="AQ107" i="18"/>
  <c r="AR107" i="18"/>
  <c r="AS107" i="18"/>
  <c r="AT107" i="18"/>
  <c r="AU107" i="18"/>
  <c r="AV107" i="18"/>
  <c r="AW107" i="18"/>
  <c r="AX107" i="18"/>
  <c r="AY107" i="18"/>
  <c r="AZ107" i="18"/>
  <c r="BA107" i="18"/>
  <c r="BB107" i="18"/>
  <c r="BC107" i="18"/>
  <c r="BD107" i="18"/>
  <c r="BE107" i="18"/>
  <c r="BF107" i="18"/>
  <c r="BG107" i="18"/>
  <c r="BH107" i="18"/>
  <c r="BI107" i="18"/>
  <c r="BK107" i="18"/>
  <c r="BL107" i="18"/>
  <c r="BM107" i="18"/>
  <c r="BN107" i="18"/>
  <c r="BO107" i="18"/>
  <c r="BP107" i="18"/>
  <c r="BQ107" i="18"/>
  <c r="BR107" i="18"/>
  <c r="BT107" i="18"/>
  <c r="BU107" i="18"/>
  <c r="BV107" i="18"/>
  <c r="BW107" i="18"/>
  <c r="BX107" i="18"/>
  <c r="BY107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AC96" i="18"/>
  <c r="AD96" i="18"/>
  <c r="AE96" i="18"/>
  <c r="AF96" i="18"/>
  <c r="AG96" i="18"/>
  <c r="AH96" i="18"/>
  <c r="AI96" i="18"/>
  <c r="AJ96" i="18"/>
  <c r="AK96" i="18"/>
  <c r="AL96" i="18"/>
  <c r="AM96" i="18"/>
  <c r="AN96" i="18"/>
  <c r="AO96" i="18"/>
  <c r="AP96" i="18"/>
  <c r="AQ96" i="18"/>
  <c r="AR96" i="18"/>
  <c r="AS96" i="18"/>
  <c r="AT96" i="18"/>
  <c r="AU96" i="18"/>
  <c r="AV96" i="18"/>
  <c r="AW96" i="18"/>
  <c r="AX96" i="18"/>
  <c r="AY96" i="18"/>
  <c r="AZ96" i="18"/>
  <c r="BA96" i="18"/>
  <c r="BB96" i="18"/>
  <c r="BC96" i="18"/>
  <c r="BD96" i="18"/>
  <c r="BE96" i="18"/>
  <c r="BF96" i="18"/>
  <c r="BG96" i="18"/>
  <c r="BH96" i="18"/>
  <c r="BI96" i="18"/>
  <c r="BK96" i="18"/>
  <c r="BM96" i="18"/>
  <c r="BN96" i="18"/>
  <c r="BO96" i="18"/>
  <c r="BP96" i="18"/>
  <c r="BQ96" i="18"/>
  <c r="BR96" i="18"/>
  <c r="BS96" i="18"/>
  <c r="BT96" i="18"/>
  <c r="BU96" i="18"/>
  <c r="BV96" i="18"/>
  <c r="BW96" i="18"/>
  <c r="BX96" i="18"/>
  <c r="BY96" i="18"/>
  <c r="P90" i="18"/>
  <c r="P89" i="18" s="1"/>
  <c r="Q90" i="18"/>
  <c r="R90" i="18"/>
  <c r="S90" i="18"/>
  <c r="T90" i="18"/>
  <c r="T89" i="18" s="1"/>
  <c r="U90" i="18"/>
  <c r="V90" i="18"/>
  <c r="W90" i="18"/>
  <c r="X90" i="18"/>
  <c r="Y90" i="18"/>
  <c r="Z90" i="18"/>
  <c r="AA90" i="18"/>
  <c r="AB90" i="18"/>
  <c r="AB89" i="18" s="1"/>
  <c r="AC90" i="18"/>
  <c r="AD90" i="18"/>
  <c r="AE90" i="18"/>
  <c r="AF90" i="18"/>
  <c r="AF89" i="18" s="1"/>
  <c r="AG90" i="18"/>
  <c r="AH90" i="18"/>
  <c r="AI90" i="18"/>
  <c r="AJ90" i="18"/>
  <c r="AJ89" i="18" s="1"/>
  <c r="AK90" i="18"/>
  <c r="AL90" i="18"/>
  <c r="AM90" i="18"/>
  <c r="AN90" i="18"/>
  <c r="AO90" i="18"/>
  <c r="AP90" i="18"/>
  <c r="AQ90" i="18"/>
  <c r="AR90" i="18"/>
  <c r="AR89" i="18" s="1"/>
  <c r="AS90" i="18"/>
  <c r="AT90" i="18"/>
  <c r="AU90" i="18"/>
  <c r="AV90" i="18"/>
  <c r="AV89" i="18" s="1"/>
  <c r="AW90" i="18"/>
  <c r="AX90" i="18"/>
  <c r="AY90" i="18"/>
  <c r="AZ90" i="18"/>
  <c r="AZ89" i="18" s="1"/>
  <c r="BA90" i="18"/>
  <c r="BB90" i="18"/>
  <c r="BC90" i="18"/>
  <c r="BD90" i="18"/>
  <c r="BD89" i="18" s="1"/>
  <c r="BE90" i="18"/>
  <c r="BF90" i="18"/>
  <c r="BG90" i="18"/>
  <c r="BH90" i="18"/>
  <c r="BI90" i="18"/>
  <c r="BK90" i="18"/>
  <c r="BM90" i="18"/>
  <c r="BM89" i="18" s="1"/>
  <c r="BN90" i="18"/>
  <c r="BO90" i="18"/>
  <c r="BP90" i="18"/>
  <c r="BQ90" i="18"/>
  <c r="BQ89" i="18" s="1"/>
  <c r="BR90" i="18"/>
  <c r="BS90" i="18"/>
  <c r="BT90" i="18"/>
  <c r="BU90" i="18"/>
  <c r="BU89" i="18" s="1"/>
  <c r="BV90" i="18"/>
  <c r="BW90" i="18"/>
  <c r="BX90" i="18"/>
  <c r="BY90" i="18"/>
  <c r="X89" i="18"/>
  <c r="AA89" i="18"/>
  <c r="P79" i="18"/>
  <c r="Q79" i="18"/>
  <c r="R79" i="18"/>
  <c r="S79" i="18"/>
  <c r="T79" i="18"/>
  <c r="U79" i="18"/>
  <c r="V79" i="18"/>
  <c r="W79" i="18"/>
  <c r="X79" i="18"/>
  <c r="Y79" i="18"/>
  <c r="Z79" i="18"/>
  <c r="AA79" i="18"/>
  <c r="AB79" i="18"/>
  <c r="AC79" i="18"/>
  <c r="AD79" i="18"/>
  <c r="AE79" i="18"/>
  <c r="AF79" i="18"/>
  <c r="AG79" i="18"/>
  <c r="AH79" i="18"/>
  <c r="AI79" i="18"/>
  <c r="AJ79" i="18"/>
  <c r="AK79" i="18"/>
  <c r="AL79" i="18"/>
  <c r="AM79" i="18"/>
  <c r="AN79" i="18"/>
  <c r="AO79" i="18"/>
  <c r="AP79" i="18"/>
  <c r="AR79" i="18"/>
  <c r="AS79" i="18"/>
  <c r="AT79" i="18"/>
  <c r="AU79" i="18"/>
  <c r="AV79" i="18"/>
  <c r="AW79" i="18"/>
  <c r="AX79" i="18"/>
  <c r="AY79" i="18"/>
  <c r="AZ79" i="18"/>
  <c r="BA79" i="18"/>
  <c r="BB79" i="18"/>
  <c r="BC79" i="18"/>
  <c r="BD79" i="18"/>
  <c r="BE79" i="18"/>
  <c r="BF79" i="18"/>
  <c r="BG79" i="18"/>
  <c r="BH79" i="18"/>
  <c r="BI79" i="18"/>
  <c r="BK79" i="18"/>
  <c r="BL79" i="18"/>
  <c r="BM79" i="18"/>
  <c r="BN79" i="18"/>
  <c r="BO79" i="18"/>
  <c r="BP79" i="18"/>
  <c r="BQ79" i="18"/>
  <c r="BR79" i="18"/>
  <c r="BS79" i="18"/>
  <c r="BT79" i="18"/>
  <c r="BU79" i="18"/>
  <c r="BV79" i="18"/>
  <c r="BW79" i="18"/>
  <c r="BX79" i="18"/>
  <c r="BY79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AC73" i="18"/>
  <c r="AD73" i="18"/>
  <c r="AE73" i="18"/>
  <c r="AF73" i="18"/>
  <c r="AG73" i="18"/>
  <c r="AH73" i="18"/>
  <c r="AI73" i="18"/>
  <c r="AJ73" i="18"/>
  <c r="AK73" i="18"/>
  <c r="AL73" i="18"/>
  <c r="AM73" i="18"/>
  <c r="AN73" i="18"/>
  <c r="AO73" i="18"/>
  <c r="AP73" i="18"/>
  <c r="AQ73" i="18"/>
  <c r="AR73" i="18"/>
  <c r="AS73" i="18"/>
  <c r="AT73" i="18"/>
  <c r="AU73" i="18"/>
  <c r="AV73" i="18"/>
  <c r="AW73" i="18"/>
  <c r="AX73" i="18"/>
  <c r="AY73" i="18"/>
  <c r="AZ73" i="18"/>
  <c r="BA73" i="18"/>
  <c r="BB73" i="18"/>
  <c r="BC73" i="18"/>
  <c r="BD73" i="18"/>
  <c r="BE73" i="18"/>
  <c r="BF73" i="18"/>
  <c r="BG73" i="18"/>
  <c r="BH73" i="18"/>
  <c r="BI73" i="18"/>
  <c r="BK73" i="18"/>
  <c r="BL73" i="18"/>
  <c r="BM73" i="18"/>
  <c r="BN73" i="18"/>
  <c r="BO73" i="18"/>
  <c r="BP73" i="18"/>
  <c r="BQ73" i="18"/>
  <c r="BR73" i="18"/>
  <c r="BS73" i="18"/>
  <c r="BT73" i="18"/>
  <c r="BU73" i="18"/>
  <c r="BV73" i="18"/>
  <c r="BW73" i="18"/>
  <c r="BX73" i="18"/>
  <c r="BY73" i="18"/>
  <c r="P59" i="18"/>
  <c r="Q59" i="18"/>
  <c r="R59" i="18"/>
  <c r="S59" i="18"/>
  <c r="T59" i="18"/>
  <c r="U59" i="18"/>
  <c r="V59" i="18"/>
  <c r="W59" i="18"/>
  <c r="X59" i="18"/>
  <c r="Y59" i="18"/>
  <c r="Z59" i="18"/>
  <c r="AA59" i="18"/>
  <c r="AB59" i="18"/>
  <c r="AC59" i="18"/>
  <c r="AD59" i="18"/>
  <c r="AE59" i="18"/>
  <c r="AF59" i="18"/>
  <c r="AG59" i="18"/>
  <c r="AH59" i="18"/>
  <c r="AI59" i="18"/>
  <c r="AJ59" i="18"/>
  <c r="AK59" i="18"/>
  <c r="AL59" i="18"/>
  <c r="AM59" i="18"/>
  <c r="AN59" i="18"/>
  <c r="AO59" i="18"/>
  <c r="AP59" i="18"/>
  <c r="AQ59" i="18"/>
  <c r="AR59" i="18"/>
  <c r="AS59" i="18"/>
  <c r="AT59" i="18"/>
  <c r="AU59" i="18"/>
  <c r="AV59" i="18"/>
  <c r="AW59" i="18"/>
  <c r="AX59" i="18"/>
  <c r="AY59" i="18"/>
  <c r="AZ59" i="18"/>
  <c r="BA59" i="18"/>
  <c r="BB59" i="18"/>
  <c r="BC59" i="18"/>
  <c r="BD59" i="18"/>
  <c r="BE59" i="18"/>
  <c r="BF59" i="18"/>
  <c r="BG59" i="18"/>
  <c r="BH59" i="18"/>
  <c r="BI59" i="18"/>
  <c r="BK59" i="18"/>
  <c r="BL59" i="18"/>
  <c r="BM59" i="18"/>
  <c r="BN59" i="18"/>
  <c r="BO59" i="18"/>
  <c r="BP59" i="18"/>
  <c r="BQ59" i="18"/>
  <c r="BR59" i="18"/>
  <c r="BS59" i="18"/>
  <c r="BT59" i="18"/>
  <c r="BU59" i="18"/>
  <c r="BV59" i="18"/>
  <c r="BW59" i="18"/>
  <c r="BX59" i="18"/>
  <c r="BY59" i="18"/>
  <c r="BZ5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AL39" i="18"/>
  <c r="AM39" i="18"/>
  <c r="AN39" i="18"/>
  <c r="AO39" i="18"/>
  <c r="AP39" i="18"/>
  <c r="AQ39" i="18"/>
  <c r="AR39" i="18"/>
  <c r="AS39" i="18"/>
  <c r="AT39" i="18"/>
  <c r="AU39" i="18"/>
  <c r="AV39" i="18"/>
  <c r="AW39" i="18"/>
  <c r="AX39" i="18"/>
  <c r="AY39" i="18"/>
  <c r="AZ39" i="18"/>
  <c r="BA39" i="18"/>
  <c r="BB39" i="18"/>
  <c r="BC39" i="18"/>
  <c r="BD39" i="18"/>
  <c r="BE39" i="18"/>
  <c r="BF39" i="18"/>
  <c r="BG39" i="18"/>
  <c r="BH39" i="18"/>
  <c r="BI39" i="18"/>
  <c r="BK39" i="18"/>
  <c r="BL39" i="18"/>
  <c r="BM39" i="18"/>
  <c r="BN39" i="18"/>
  <c r="BO39" i="18"/>
  <c r="BP39" i="18"/>
  <c r="BQ39" i="18"/>
  <c r="BR39" i="18"/>
  <c r="BS39" i="18"/>
  <c r="BT39" i="18"/>
  <c r="BU39" i="18"/>
  <c r="BV39" i="18"/>
  <c r="BW39" i="18"/>
  <c r="BX39" i="18"/>
  <c r="BY39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K21" i="18"/>
  <c r="BL21" i="18"/>
  <c r="BM21" i="18"/>
  <c r="BN21" i="18"/>
  <c r="BO21" i="18"/>
  <c r="BP21" i="18"/>
  <c r="BQ21" i="18"/>
  <c r="BR21" i="18"/>
  <c r="BS21" i="18"/>
  <c r="BT21" i="18"/>
  <c r="BU21" i="18"/>
  <c r="BV21" i="18"/>
  <c r="BW21" i="18"/>
  <c r="BX21" i="18"/>
  <c r="BY21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BX9" i="18"/>
  <c r="BY9" i="18"/>
  <c r="F133" i="18"/>
  <c r="G133" i="18"/>
  <c r="H133" i="18"/>
  <c r="I133" i="18"/>
  <c r="J133" i="18"/>
  <c r="K133" i="18"/>
  <c r="N133" i="18"/>
  <c r="O133" i="18"/>
  <c r="E133" i="18"/>
  <c r="G130" i="18"/>
  <c r="H130" i="18"/>
  <c r="I130" i="18"/>
  <c r="J130" i="18"/>
  <c r="K130" i="18"/>
  <c r="N130" i="18"/>
  <c r="O130" i="18"/>
  <c r="H122" i="18"/>
  <c r="I122" i="18"/>
  <c r="J122" i="18"/>
  <c r="K122" i="18"/>
  <c r="N122" i="18"/>
  <c r="O122" i="18"/>
  <c r="G122" i="18"/>
  <c r="G113" i="18"/>
  <c r="H113" i="18"/>
  <c r="I113" i="18"/>
  <c r="J113" i="18"/>
  <c r="K113" i="18"/>
  <c r="N113" i="18"/>
  <c r="O113" i="18"/>
  <c r="G107" i="18"/>
  <c r="H107" i="18"/>
  <c r="I107" i="18"/>
  <c r="J107" i="18"/>
  <c r="K107" i="18"/>
  <c r="N107" i="18"/>
  <c r="O107" i="18"/>
  <c r="G96" i="18"/>
  <c r="H96" i="18"/>
  <c r="I96" i="18"/>
  <c r="J96" i="18"/>
  <c r="K96" i="18"/>
  <c r="N96" i="18"/>
  <c r="O96" i="18"/>
  <c r="G90" i="18"/>
  <c r="H90" i="18"/>
  <c r="I90" i="18"/>
  <c r="J90" i="18"/>
  <c r="K90" i="18"/>
  <c r="N90" i="18"/>
  <c r="O90" i="18"/>
  <c r="G79" i="18"/>
  <c r="H79" i="18"/>
  <c r="I79" i="18"/>
  <c r="J79" i="18"/>
  <c r="K79" i="18"/>
  <c r="N79" i="18"/>
  <c r="O79" i="18"/>
  <c r="G73" i="18"/>
  <c r="H73" i="18"/>
  <c r="I73" i="18"/>
  <c r="J73" i="18"/>
  <c r="K73" i="18"/>
  <c r="N73" i="18"/>
  <c r="O73" i="18"/>
  <c r="G39" i="18"/>
  <c r="H39" i="18"/>
  <c r="I39" i="18"/>
  <c r="J39" i="18"/>
  <c r="K39" i="18"/>
  <c r="N39" i="18"/>
  <c r="O39" i="18"/>
  <c r="H21" i="18"/>
  <c r="I21" i="18"/>
  <c r="K21" i="18"/>
  <c r="N21" i="18"/>
  <c r="O21" i="18"/>
  <c r="H9" i="18"/>
  <c r="I9" i="18"/>
  <c r="J9" i="18"/>
  <c r="K9" i="18"/>
  <c r="N9" i="18"/>
  <c r="O9" i="18"/>
  <c r="H59" i="18"/>
  <c r="BZ21" i="18"/>
  <c r="BZ39" i="18"/>
  <c r="BY89" i="18" l="1"/>
  <c r="AY89" i="18"/>
  <c r="K89" i="18"/>
  <c r="BW89" i="18"/>
  <c r="BW58" i="18" s="1"/>
  <c r="BW153" i="18" s="1"/>
  <c r="G89" i="18"/>
  <c r="BG89" i="18"/>
  <c r="S89" i="18"/>
  <c r="S58" i="18" s="1"/>
  <c r="S153" i="18" s="1"/>
  <c r="BH89" i="18"/>
  <c r="BH58" i="18" s="1"/>
  <c r="BH153" i="18" s="1"/>
  <c r="AN89" i="18"/>
  <c r="BV89" i="18"/>
  <c r="BM58" i="18"/>
  <c r="AV58" i="18"/>
  <c r="T58" i="18"/>
  <c r="AJ58" i="18"/>
  <c r="X58" i="18"/>
  <c r="X153" i="18" s="1"/>
  <c r="BN89" i="18"/>
  <c r="BI89" i="18"/>
  <c r="BI58" i="18" s="1"/>
  <c r="BI153" i="18" s="1"/>
  <c r="BE89" i="18"/>
  <c r="BE58" i="18" s="1"/>
  <c r="BA89" i="18"/>
  <c r="BA58" i="18" s="1"/>
  <c r="BA153" i="18" s="1"/>
  <c r="AW89" i="18"/>
  <c r="AS89" i="18"/>
  <c r="AO89" i="18"/>
  <c r="AK89" i="18"/>
  <c r="AK58" i="18" s="1"/>
  <c r="AK153" i="18" s="1"/>
  <c r="AG89" i="18"/>
  <c r="AG58" i="18" s="1"/>
  <c r="AC89" i="18"/>
  <c r="Y89" i="18"/>
  <c r="U89" i="18"/>
  <c r="Q89" i="18"/>
  <c r="Q58" i="18" s="1"/>
  <c r="Q153" i="18" s="1"/>
  <c r="BQ58" i="18"/>
  <c r="BV58" i="18"/>
  <c r="BG58" i="18"/>
  <c r="BG153" i="18" s="1"/>
  <c r="BD58" i="18"/>
  <c r="AN58" i="18"/>
  <c r="AF58" i="18"/>
  <c r="BX89" i="18"/>
  <c r="BT89" i="18"/>
  <c r="BT58" i="18" s="1"/>
  <c r="BT153" i="18" s="1"/>
  <c r="BL89" i="18"/>
  <c r="BL58" i="18" s="1"/>
  <c r="BC89" i="18"/>
  <c r="BC58" i="18" s="1"/>
  <c r="BC153" i="18" s="1"/>
  <c r="AU89" i="18"/>
  <c r="AQ89" i="18"/>
  <c r="AM89" i="18"/>
  <c r="AM58" i="18" s="1"/>
  <c r="AI89" i="18"/>
  <c r="AE89" i="18"/>
  <c r="AE58" i="18" s="1"/>
  <c r="AE153" i="18" s="1"/>
  <c r="W89" i="18"/>
  <c r="W58" i="18" s="1"/>
  <c r="W153" i="18" s="1"/>
  <c r="N89" i="18"/>
  <c r="N58" i="18" s="1"/>
  <c r="I89" i="18"/>
  <c r="O89" i="18"/>
  <c r="J89" i="18"/>
  <c r="BY58" i="18"/>
  <c r="BY153" i="18" s="1"/>
  <c r="BU58" i="18"/>
  <c r="AZ58" i="18"/>
  <c r="AZ153" i="18" s="1"/>
  <c r="AB58" i="18"/>
  <c r="P58" i="18"/>
  <c r="P153" i="18" s="1"/>
  <c r="BS89" i="18"/>
  <c r="BS58" i="18" s="1"/>
  <c r="O58" i="18"/>
  <c r="H89" i="18"/>
  <c r="H58" i="18" s="1"/>
  <c r="BX58" i="18"/>
  <c r="BX153" i="18" s="1"/>
  <c r="AY58" i="18"/>
  <c r="AU58" i="18"/>
  <c r="AU153" i="18" s="1"/>
  <c r="AI58" i="18"/>
  <c r="AI153" i="18" s="1"/>
  <c r="AA58" i="18"/>
  <c r="BN58" i="18"/>
  <c r="BN153" i="18" s="1"/>
  <c r="AS58" i="18"/>
  <c r="AC58" i="18"/>
  <c r="Y58" i="18"/>
  <c r="Y153" i="18" s="1"/>
  <c r="U58" i="18"/>
  <c r="BO89" i="18"/>
  <c r="BO58" i="18" s="1"/>
  <c r="BK89" i="18"/>
  <c r="BK58" i="18" s="1"/>
  <c r="BK153" i="18" s="1"/>
  <c r="BF89" i="18"/>
  <c r="BF58" i="18" s="1"/>
  <c r="BB89" i="18"/>
  <c r="BB58" i="18" s="1"/>
  <c r="BB153" i="18" s="1"/>
  <c r="AX89" i="18"/>
  <c r="AT89" i="18"/>
  <c r="AT58" i="18" s="1"/>
  <c r="AT153" i="18" s="1"/>
  <c r="AP89" i="18"/>
  <c r="AP58" i="18" s="1"/>
  <c r="AL89" i="18"/>
  <c r="AL58" i="18" s="1"/>
  <c r="AL153" i="18" s="1"/>
  <c r="AH89" i="18"/>
  <c r="AH58" i="18" s="1"/>
  <c r="AD89" i="18"/>
  <c r="AD58" i="18" s="1"/>
  <c r="AD153" i="18" s="1"/>
  <c r="Z89" i="18"/>
  <c r="Z58" i="18" s="1"/>
  <c r="Z153" i="18" s="1"/>
  <c r="V89" i="18"/>
  <c r="V58" i="18" s="1"/>
  <c r="V153" i="18" s="1"/>
  <c r="R89" i="18"/>
  <c r="R58" i="18" s="1"/>
  <c r="R153" i="18" s="1"/>
  <c r="BV153" i="18"/>
  <c r="AO58" i="18"/>
  <c r="AO153" i="18" s="1"/>
  <c r="AV153" i="18"/>
  <c r="AJ153" i="18"/>
  <c r="AF153" i="18"/>
  <c r="AW58" i="18"/>
  <c r="AW153" i="18" s="1"/>
  <c r="BR89" i="18"/>
  <c r="BR58" i="18" s="1"/>
  <c r="BR153" i="18" s="1"/>
  <c r="T153" i="18"/>
  <c r="BU153" i="18"/>
  <c r="BD153" i="18"/>
  <c r="H153" i="18"/>
  <c r="H155" i="18" s="1"/>
  <c r="BP89" i="18"/>
  <c r="BP58" i="18" s="1"/>
  <c r="BO153" i="18"/>
  <c r="AQ58" i="18"/>
  <c r="AQ153" i="18" s="1"/>
  <c r="BQ153" i="18"/>
  <c r="BM153" i="18"/>
  <c r="BF153" i="18"/>
  <c r="BP153" i="18"/>
  <c r="AH153" i="18"/>
  <c r="AX58" i="18"/>
  <c r="AX153" i="18" s="1"/>
  <c r="AR58" i="18"/>
  <c r="AR153" i="18" s="1"/>
  <c r="AN153" i="18"/>
  <c r="AP153" i="18"/>
  <c r="AC153" i="18"/>
  <c r="AB153" i="18"/>
  <c r="I59" i="18"/>
  <c r="I58" i="18" s="1"/>
  <c r="I153" i="18" s="1"/>
  <c r="J59" i="18"/>
  <c r="J58" i="18" s="1"/>
  <c r="K59" i="18"/>
  <c r="K58" i="18" s="1"/>
  <c r="K153" i="18" s="1"/>
  <c r="K155" i="18" s="1"/>
  <c r="E26" i="18"/>
  <c r="F28" i="18"/>
  <c r="F30" i="18"/>
  <c r="F32" i="18"/>
  <c r="F33" i="18"/>
  <c r="F34" i="18"/>
  <c r="F35" i="18"/>
  <c r="F36" i="18"/>
  <c r="F37" i="18"/>
  <c r="F38" i="18"/>
  <c r="E27" i="18"/>
  <c r="E28" i="18"/>
  <c r="E30" i="18"/>
  <c r="E32" i="18"/>
  <c r="E33" i="18"/>
  <c r="E34" i="18"/>
  <c r="E35" i="18"/>
  <c r="E36" i="18"/>
  <c r="E37" i="18"/>
  <c r="E38" i="18"/>
  <c r="E15" i="18"/>
  <c r="E17" i="18"/>
  <c r="E18" i="18"/>
  <c r="E19" i="18"/>
  <c r="E20" i="18"/>
  <c r="E10" i="18"/>
  <c r="E41" i="18"/>
  <c r="E42" i="18"/>
  <c r="E48" i="18"/>
  <c r="E56" i="18"/>
  <c r="E44" i="18"/>
  <c r="E45" i="18"/>
  <c r="E46" i="18"/>
  <c r="E47" i="18"/>
  <c r="E49" i="18"/>
  <c r="E51" i="18"/>
  <c r="E52" i="18"/>
  <c r="E53" i="18"/>
  <c r="E54" i="18"/>
  <c r="E55" i="18"/>
  <c r="E57" i="18"/>
  <c r="E43" i="18"/>
  <c r="F75" i="18"/>
  <c r="E75" i="18"/>
  <c r="E76" i="18"/>
  <c r="E77" i="18"/>
  <c r="E78" i="18"/>
  <c r="P154" i="18" l="1"/>
  <c r="E9" i="18"/>
  <c r="E39" i="18"/>
  <c r="E21" i="18"/>
  <c r="N153" i="18"/>
  <c r="O153" i="18"/>
  <c r="E132" i="18"/>
  <c r="E130" i="18" s="1"/>
  <c r="F92" i="18"/>
  <c r="E92" i="18"/>
  <c r="E94" i="18"/>
  <c r="E95" i="18"/>
  <c r="E97" i="18"/>
  <c r="E98" i="18"/>
  <c r="E99" i="18"/>
  <c r="E100" i="18"/>
  <c r="E101" i="18"/>
  <c r="E102" i="18"/>
  <c r="E103" i="18"/>
  <c r="E104" i="18"/>
  <c r="E105" i="18"/>
  <c r="E91" i="18"/>
  <c r="E68" i="18"/>
  <c r="E71" i="18"/>
  <c r="E72" i="18"/>
  <c r="E74" i="18"/>
  <c r="E73" i="18" s="1"/>
  <c r="E115" i="18"/>
  <c r="E116" i="18"/>
  <c r="E117" i="18"/>
  <c r="E118" i="18"/>
  <c r="E119" i="18"/>
  <c r="E120" i="18"/>
  <c r="E121" i="18"/>
  <c r="E114" i="18"/>
  <c r="F104" i="18"/>
  <c r="F88" i="18"/>
  <c r="E88" i="18"/>
  <c r="F62" i="18"/>
  <c r="F49" i="18"/>
  <c r="E85" i="18"/>
  <c r="E86" i="18"/>
  <c r="F121" i="18"/>
  <c r="F105" i="18"/>
  <c r="F85" i="18"/>
  <c r="F76" i="18"/>
  <c r="F78" i="18"/>
  <c r="G59" i="18"/>
  <c r="G58" i="18" s="1"/>
  <c r="BZ122" i="18"/>
  <c r="F57" i="18"/>
  <c r="F55" i="18"/>
  <c r="F108" i="18"/>
  <c r="F109" i="18"/>
  <c r="F111" i="18"/>
  <c r="F112" i="18"/>
  <c r="F114" i="18"/>
  <c r="F115" i="18"/>
  <c r="F116" i="18"/>
  <c r="F117" i="18"/>
  <c r="F118" i="18"/>
  <c r="F119" i="18"/>
  <c r="F120" i="18"/>
  <c r="E108" i="18"/>
  <c r="E109" i="18"/>
  <c r="E111" i="18"/>
  <c r="E112" i="18"/>
  <c r="F97" i="18"/>
  <c r="F98" i="18"/>
  <c r="F99" i="18"/>
  <c r="F100" i="18"/>
  <c r="F101" i="18"/>
  <c r="F102" i="18"/>
  <c r="F103" i="18"/>
  <c r="F91" i="18"/>
  <c r="F94" i="18"/>
  <c r="F95" i="18"/>
  <c r="F71" i="18"/>
  <c r="F72" i="18"/>
  <c r="F42" i="18"/>
  <c r="F43" i="18"/>
  <c r="F44" i="18"/>
  <c r="F45" i="18"/>
  <c r="F46" i="18"/>
  <c r="F47" i="18"/>
  <c r="F48" i="18"/>
  <c r="F51" i="18"/>
  <c r="F52" i="18"/>
  <c r="F53" i="18"/>
  <c r="F54" i="18"/>
  <c r="F56" i="18"/>
  <c r="F27" i="18"/>
  <c r="F19" i="18"/>
  <c r="F18" i="18"/>
  <c r="F17" i="18"/>
  <c r="F15" i="18"/>
  <c r="E113" i="18" l="1"/>
  <c r="E90" i="18"/>
  <c r="E79" i="18"/>
  <c r="E96" i="18"/>
  <c r="G22" i="18"/>
  <c r="G21" i="18" s="1"/>
  <c r="J21" i="18"/>
  <c r="J153" i="18" s="1"/>
  <c r="H154" i="18" s="1"/>
  <c r="E107" i="18"/>
  <c r="F113" i="18"/>
  <c r="F107" i="18"/>
  <c r="F96" i="18"/>
  <c r="F90" i="18"/>
  <c r="G9" i="18"/>
  <c r="F130" i="18"/>
  <c r="F59" i="18"/>
  <c r="E59" i="18"/>
  <c r="F74" i="18"/>
  <c r="F86" i="18"/>
  <c r="F79" i="18" s="1"/>
  <c r="F10" i="18"/>
  <c r="F26" i="18"/>
  <c r="F21" i="18" s="1"/>
  <c r="F20" i="18"/>
  <c r="F41" i="18"/>
  <c r="F39" i="18" s="1"/>
  <c r="F77" i="18"/>
  <c r="I155" i="18"/>
  <c r="F73" i="18" l="1"/>
  <c r="E89" i="18"/>
  <c r="E58" i="18" s="1"/>
  <c r="F89" i="18"/>
  <c r="G154" i="18"/>
  <c r="G153" i="18"/>
  <c r="F9" i="18"/>
  <c r="BT154" i="18"/>
  <c r="BM154" i="18"/>
  <c r="BF154" i="18"/>
  <c r="J155" i="18"/>
  <c r="AZ154" i="18"/>
  <c r="AN154" i="18"/>
  <c r="AH154" i="18"/>
  <c r="AT154" i="18"/>
  <c r="V154" i="18"/>
  <c r="AB154" i="18"/>
  <c r="F58" i="18" l="1"/>
  <c r="F153" i="18" s="1"/>
  <c r="E153" i="18" s="1"/>
</calcChain>
</file>

<file path=xl/sharedStrings.xml><?xml version="1.0" encoding="utf-8"?>
<sst xmlns="http://schemas.openxmlformats.org/spreadsheetml/2006/main" count="635" uniqueCount="237">
  <si>
    <t>Lp.</t>
  </si>
  <si>
    <t>a</t>
  </si>
  <si>
    <t>W</t>
  </si>
  <si>
    <t>b</t>
  </si>
  <si>
    <t>Pkt ECTS</t>
  </si>
  <si>
    <t>Semestr 3</t>
  </si>
  <si>
    <t>Semestr 2</t>
  </si>
  <si>
    <t>Semestr 4</t>
  </si>
  <si>
    <t>Semestr 5</t>
  </si>
  <si>
    <t>Semestr 6</t>
  </si>
  <si>
    <t>Semestr 1</t>
  </si>
  <si>
    <t>ĆW</t>
  </si>
  <si>
    <t>c</t>
  </si>
  <si>
    <t>d</t>
  </si>
  <si>
    <t>Pkt. ECTS</t>
  </si>
  <si>
    <t>w reumatologii</t>
  </si>
  <si>
    <t>e</t>
  </si>
  <si>
    <t>f</t>
  </si>
  <si>
    <t>g</t>
  </si>
  <si>
    <t>h</t>
  </si>
  <si>
    <t>i</t>
  </si>
  <si>
    <t>j</t>
  </si>
  <si>
    <t>w psychiatrii</t>
  </si>
  <si>
    <t>w ginekologii i położnictwie</t>
  </si>
  <si>
    <t>A.</t>
  </si>
  <si>
    <t>B.</t>
  </si>
  <si>
    <t>C.</t>
  </si>
  <si>
    <t>D.</t>
  </si>
  <si>
    <t>E.</t>
  </si>
  <si>
    <t>w pulmonologii</t>
  </si>
  <si>
    <t xml:space="preserve">Biochemia </t>
  </si>
  <si>
    <t xml:space="preserve">Biofizyka </t>
  </si>
  <si>
    <t>Patologia ogólna</t>
  </si>
  <si>
    <t xml:space="preserve">Fizjoterapia kliniczna w chorobach narządów wewnętrznych       </t>
  </si>
  <si>
    <t>Poziom kształcenia:</t>
  </si>
  <si>
    <t>Forma studiów:</t>
  </si>
  <si>
    <t>Rok akademicki:</t>
  </si>
  <si>
    <t>Profil kształcenia:</t>
  </si>
  <si>
    <t>studia stacjonarne</t>
  </si>
  <si>
    <t>1 ROK</t>
  </si>
  <si>
    <t>2 ROK</t>
  </si>
  <si>
    <t>3 ROK</t>
  </si>
  <si>
    <t xml:space="preserve">Metodyka nauczania ruchu </t>
  </si>
  <si>
    <t xml:space="preserve">Kształcenie ruchowe i metodyka nauczania ruchu </t>
  </si>
  <si>
    <t>Seminarium dyplomowe; Przygotowanie pracy dyplomowej; Przygotowanie do egzaminu dyplomowego</t>
  </si>
  <si>
    <t>jednolite studia magisterskie</t>
  </si>
  <si>
    <t>Farmakologia w fizjoterapii</t>
  </si>
  <si>
    <t>Zdrowie publiczne</t>
  </si>
  <si>
    <t xml:space="preserve">w geriatrii </t>
  </si>
  <si>
    <t>Historia rehabilitacji</t>
  </si>
  <si>
    <t>4 ROK</t>
  </si>
  <si>
    <t>5 ROK</t>
  </si>
  <si>
    <t xml:space="preserve"> </t>
  </si>
  <si>
    <r>
      <rPr>
        <b/>
        <sz val="22"/>
        <rFont val="Times New Roman"/>
        <family val="1"/>
        <charset val="238"/>
      </rPr>
      <t>Razem:</t>
    </r>
    <r>
      <rPr>
        <sz val="22"/>
        <rFont val="Times New Roman"/>
        <family val="1"/>
        <charset val="238"/>
      </rPr>
      <t xml:space="preserve">  zajęcia dydaktyczne z praktykami zawodowymi  </t>
    </r>
  </si>
  <si>
    <r>
      <rPr>
        <b/>
        <sz val="22"/>
        <rFont val="Times New Roman"/>
        <family val="1"/>
        <charset val="238"/>
      </rPr>
      <t xml:space="preserve">Razem:  </t>
    </r>
    <r>
      <rPr>
        <sz val="22"/>
        <rFont val="Times New Roman"/>
        <family val="1"/>
        <charset val="238"/>
      </rPr>
      <t xml:space="preserve">zajęcia dydaktyczne </t>
    </r>
  </si>
  <si>
    <t>Semestr 7</t>
  </si>
  <si>
    <t>Semestr 8</t>
  </si>
  <si>
    <t>Semestr 9</t>
  </si>
  <si>
    <t>Semestr 10</t>
  </si>
  <si>
    <t>E</t>
  </si>
  <si>
    <t>Egzamin</t>
  </si>
  <si>
    <t>Kierunek studiów:</t>
  </si>
  <si>
    <t>3E</t>
  </si>
  <si>
    <t>2E</t>
  </si>
  <si>
    <t>*</t>
  </si>
  <si>
    <t>WYKŁAD</t>
  </si>
  <si>
    <t>Praktyki zawodowe:</t>
  </si>
  <si>
    <t>Kinezjologia</t>
  </si>
  <si>
    <t>Genetyka</t>
  </si>
  <si>
    <t>Diagnostyka laboratoryjna stosowana w rehabilitacji klinicznej</t>
  </si>
  <si>
    <t>w kardiologii i kardiochirurgii</t>
  </si>
  <si>
    <t>Autorska oferta uczelni</t>
  </si>
  <si>
    <t>Demografia i epidemiologia</t>
  </si>
  <si>
    <t>Dydaktyka fizjoterapii</t>
  </si>
  <si>
    <t xml:space="preserve">Biologia medyczna </t>
  </si>
  <si>
    <t xml:space="preserve">Filozofia </t>
  </si>
  <si>
    <t>Bioetyka</t>
  </si>
  <si>
    <t xml:space="preserve">Ekonomia i systemy ochrony zdrowia </t>
  </si>
  <si>
    <t>k</t>
  </si>
  <si>
    <t>l</t>
  </si>
  <si>
    <t>w onkologii i medycynie paliatywnej</t>
  </si>
  <si>
    <t xml:space="preserve">w neurologii i neurochirurgii </t>
  </si>
  <si>
    <t>w geriatrii</t>
  </si>
  <si>
    <t>w chirurgii</t>
  </si>
  <si>
    <t>Obiektywne metody diagnostyki narządu ruchu</t>
  </si>
  <si>
    <t xml:space="preserve">Metody specjalne w fizjoterapii </t>
  </si>
  <si>
    <t>Tenis ziemny / Tenis stołowy</t>
  </si>
  <si>
    <t xml:space="preserve">Język obcy (do wyboru) </t>
  </si>
  <si>
    <t>D</t>
  </si>
  <si>
    <t>K</t>
  </si>
  <si>
    <t>w ortopedii</t>
  </si>
  <si>
    <t xml:space="preserve">Podstawy terapii zajęciowej </t>
  </si>
  <si>
    <t>w neurologii i neurochirurgii</t>
  </si>
  <si>
    <t xml:space="preserve">Fizjoterapia ogólna </t>
  </si>
  <si>
    <t>Gimnastyka</t>
  </si>
  <si>
    <t xml:space="preserve">Fizjoprofilaktyka i promocja zdrowia </t>
  </si>
  <si>
    <t>w pediatrii i neurologii dziecięcej</t>
  </si>
  <si>
    <t>Nowoczesne metody treningu i diagnostyki wysiłkowej / Aktywna rehabilitacja</t>
  </si>
  <si>
    <t>Podologia / Neurorehabilitacja</t>
  </si>
  <si>
    <t>Choreoterapia i muzykoterapia</t>
  </si>
  <si>
    <t>Ogólnoakademicki</t>
  </si>
  <si>
    <t>Z</t>
  </si>
  <si>
    <t xml:space="preserve">Kliniczne podstawy fizjoterapii </t>
  </si>
  <si>
    <r>
      <rPr>
        <b/>
        <sz val="22"/>
        <rFont val="Times New Roman"/>
        <family val="1"/>
        <charset val="238"/>
      </rPr>
      <t>E</t>
    </r>
    <r>
      <rPr>
        <sz val="22"/>
        <rFont val="Times New Roman"/>
        <family val="1"/>
        <charset val="238"/>
      </rPr>
      <t xml:space="preserve">  - EGZAMIN</t>
    </r>
  </si>
  <si>
    <t xml:space="preserve">PRACA WŁASNA </t>
  </si>
  <si>
    <t>zaliczenie, egzamin - sem.</t>
  </si>
  <si>
    <t>m</t>
  </si>
  <si>
    <t>n</t>
  </si>
  <si>
    <t>o</t>
  </si>
  <si>
    <t>p</t>
  </si>
  <si>
    <t>r</t>
  </si>
  <si>
    <t>s</t>
  </si>
  <si>
    <t>t</t>
  </si>
  <si>
    <t>Fizjoterapia kliniczna w dysfunkcjach narządu ruchu</t>
  </si>
  <si>
    <t>1E</t>
  </si>
  <si>
    <t>5E</t>
  </si>
  <si>
    <r>
      <t>·</t>
    </r>
    <r>
      <rPr>
        <sz val="22"/>
        <rFont val="Times New Roman"/>
        <family val="1"/>
        <charset val="238"/>
      </rPr>
      <t>        Wszystkie zajęcia kończą się zaliczeniem z oceną, lub egzaminem.</t>
    </r>
  </si>
  <si>
    <t>E2</t>
  </si>
  <si>
    <t>Z1</t>
  </si>
  <si>
    <t>E3</t>
  </si>
  <si>
    <t>E1</t>
  </si>
  <si>
    <t>Z3</t>
  </si>
  <si>
    <t>Z2</t>
  </si>
  <si>
    <t>Z5</t>
  </si>
  <si>
    <t>E4</t>
  </si>
  <si>
    <t>Z4</t>
  </si>
  <si>
    <t>Z7</t>
  </si>
  <si>
    <t>E8</t>
  </si>
  <si>
    <t>Z6</t>
  </si>
  <si>
    <t>E7</t>
  </si>
  <si>
    <t>E5</t>
  </si>
  <si>
    <t>E6</t>
  </si>
  <si>
    <t>Z8</t>
  </si>
  <si>
    <t>w chirurgii i intensywnej terapii</t>
  </si>
  <si>
    <t xml:space="preserve">Adaptowana aktywność fizyczna i sport osób z niepełnosprawnością </t>
  </si>
  <si>
    <t xml:space="preserve">Anatomia </t>
  </si>
  <si>
    <t xml:space="preserve">Fizjologia </t>
  </si>
  <si>
    <t>Biomechanika</t>
  </si>
  <si>
    <t>Gry zespołowe</t>
  </si>
  <si>
    <t>Psychologia</t>
  </si>
  <si>
    <t xml:space="preserve">Pedagogika </t>
  </si>
  <si>
    <t xml:space="preserve">Socjologia </t>
  </si>
  <si>
    <t xml:space="preserve">Wyroby medyczne, protetyka i ortotyka </t>
  </si>
  <si>
    <t xml:space="preserve">FIZJOTERAPIA  (12.6.)  </t>
  </si>
  <si>
    <t xml:space="preserve">Komunikacja kliniczna </t>
  </si>
  <si>
    <t>Z9</t>
  </si>
  <si>
    <t>Z10</t>
  </si>
  <si>
    <t>Prawo</t>
  </si>
  <si>
    <t>GODZINY RAZEM</t>
  </si>
  <si>
    <t>GODZINY W KONTAKCIE Z NAUCZYCIELEM</t>
  </si>
  <si>
    <t>w traumatologii</t>
  </si>
  <si>
    <t>w medycynie sportowej</t>
  </si>
  <si>
    <t>w kardiologii, kardiochirurgii i nefrologii</t>
  </si>
  <si>
    <t xml:space="preserve">w pediatrii </t>
  </si>
  <si>
    <t>w nefrologii i po transplantacji nerek</t>
  </si>
  <si>
    <t>ĆWICZENIA POŁOWA GRUPY DZIEKAŃSKIEJ</t>
  </si>
  <si>
    <t>w chorobach naczyń obwodowych</t>
  </si>
  <si>
    <t>w wieku rozwojowym i neurologii dziecięcej</t>
  </si>
  <si>
    <t>Korekcja wad postawy</t>
  </si>
  <si>
    <t>Kinezjotaping w pediatrii</t>
  </si>
  <si>
    <t>Technologie informacyjne</t>
  </si>
  <si>
    <t>Metodologia badań naukowych i staystyka</t>
  </si>
  <si>
    <t>Nauki ogólne</t>
  </si>
  <si>
    <t>Podstawy fizjoterapii</t>
  </si>
  <si>
    <t>Fizjoterapia kliniczna</t>
  </si>
  <si>
    <t>Metodologia badań naukowych</t>
  </si>
  <si>
    <t xml:space="preserve">w traumatologii </t>
  </si>
  <si>
    <t xml:space="preserve">w medycynie sportowej </t>
  </si>
  <si>
    <t xml:space="preserve">Pływanie ogólne i terapeutyczne </t>
  </si>
  <si>
    <t xml:space="preserve">Lekkoatletyczne formy rehabilitacji ruchowej </t>
  </si>
  <si>
    <t xml:space="preserve">Podstawy terapii tańcem (PTT) </t>
  </si>
  <si>
    <t xml:space="preserve">Kultura bycia i języka </t>
  </si>
  <si>
    <t xml:space="preserve">Żywienie człowieka </t>
  </si>
  <si>
    <t>Antropologia</t>
  </si>
  <si>
    <t xml:space="preserve">Logopedia </t>
  </si>
  <si>
    <t xml:space="preserve">Techniki terapii mięśniowo-powięziowej </t>
  </si>
  <si>
    <t>Metody obrazowania narządu ruchu</t>
  </si>
  <si>
    <t>Biomedyczne podstawy fizjoterapii</t>
  </si>
  <si>
    <t>Praktyki fizjoterapeutyczne</t>
  </si>
  <si>
    <t>Planowanie  fizjoterapii w dysfunkcjach układu ruchu</t>
  </si>
  <si>
    <t xml:space="preserve">Planowanie fizjoterapii  w wieku rozwojowym </t>
  </si>
  <si>
    <t xml:space="preserve">Planowanie  fizjoterapii w chorobach wewnętrznych </t>
  </si>
  <si>
    <t>DF w chorobach wewnętrznych</t>
  </si>
  <si>
    <t xml:space="preserve">DF w dysfunkcjach układu ruchu </t>
  </si>
  <si>
    <t>Diagnostyka funkcjonalna (DF)</t>
  </si>
  <si>
    <t>DF w wieku rozwojowym</t>
  </si>
  <si>
    <t>Praktyka asystencka</t>
  </si>
  <si>
    <t>Wakacyjna praktyka z kinezyterapii</t>
  </si>
  <si>
    <t>Praktyka z fizjoterapii klinicznej, fizykoterapii i masażu</t>
  </si>
  <si>
    <t>Wakacyjna praktyka profilowana –wybieralna</t>
  </si>
  <si>
    <t>Praktyka z fizjoterapii klinicznej, fizykoterapii i masażu- semestralna</t>
  </si>
  <si>
    <t>F</t>
  </si>
  <si>
    <t>Pkt. ECTS w kontakcie</t>
  </si>
  <si>
    <t>Wychowanie fizyczne:</t>
  </si>
  <si>
    <t>2019/2020 - 1 rok</t>
  </si>
  <si>
    <t>w traumatologii i medycynie sportowej</t>
  </si>
  <si>
    <t>0E</t>
  </si>
  <si>
    <t>4E</t>
  </si>
  <si>
    <t>E9</t>
  </si>
  <si>
    <t>Planowanie fizjoterapii</t>
  </si>
  <si>
    <t>S</t>
  </si>
  <si>
    <t>1/2D</t>
  </si>
  <si>
    <t xml:space="preserve">Medycyna fizykalna i balneoklimatologia </t>
  </si>
  <si>
    <t xml:space="preserve">Metoda NDT Bobath </t>
  </si>
  <si>
    <t xml:space="preserve">Metoda PNF </t>
  </si>
  <si>
    <t xml:space="preserve">Wybrane metody terapeutyczne </t>
  </si>
  <si>
    <t xml:space="preserve">Techniki mobilizacji narządu ruchu </t>
  </si>
  <si>
    <t xml:space="preserve">Terapia manualna / Manual therapy </t>
  </si>
  <si>
    <t xml:space="preserve">Masaż leczniczy </t>
  </si>
  <si>
    <t xml:space="preserve">Kinezyterapia </t>
  </si>
  <si>
    <t xml:space="preserve">Pierwsza pomoc </t>
  </si>
  <si>
    <r>
      <t>·</t>
    </r>
    <r>
      <rPr>
        <sz val="22"/>
        <rFont val="Times New Roman"/>
        <family val="1"/>
        <charset val="238"/>
      </rPr>
      <t>        Ćwiczenia odbywają się w grupach dziekańskich(D), połowie grupy dziekańskiej (1/2D), klinicznych (K) i seminaryjnych (S)</t>
    </r>
  </si>
  <si>
    <r>
      <t xml:space="preserve">w pulmonologii </t>
    </r>
    <r>
      <rPr>
        <b/>
        <vertAlign val="superscript"/>
        <sz val="22"/>
        <rFont val="Times New Roman"/>
        <family val="1"/>
        <charset val="238"/>
      </rPr>
      <t>U1</t>
    </r>
  </si>
  <si>
    <t>U1 - zajęcia realizowane w grupach klinicznych w Podziemnym Ośrodku Rehabilitacji Kopalni Soli w Wieliczce. Łączna liczba godzin ćwiczeń w  grupie: 6 (K)</t>
  </si>
  <si>
    <t>Dyscypliny:</t>
  </si>
  <si>
    <t xml:space="preserve">Pkt. ECTS praca własna studenta </t>
  </si>
  <si>
    <t>nie wcześnioej niż po II semestrze studiów</t>
  </si>
  <si>
    <t>nie wcześnioej niż po IV semestrze studiów</t>
  </si>
  <si>
    <t>nie wcześnioej niż w trakcie V semestru studiów</t>
  </si>
  <si>
    <t>nie wcześnioej niż po VI semestrze studiów</t>
  </si>
  <si>
    <t>nie wcześnioej niż w trakcie VII semestru studiów</t>
  </si>
  <si>
    <t>nie wcześnioej niż po VIII semestrze studiów</t>
  </si>
  <si>
    <t>w trakcie X semestru studiów</t>
  </si>
  <si>
    <t xml:space="preserve">w onkologii i medycynie paliatywnej </t>
  </si>
  <si>
    <t>ĆWICZENIA GRUPY SEMINARYJNE</t>
  </si>
  <si>
    <t xml:space="preserve">ĆWICZENIA GRUPY KLINICZNE </t>
  </si>
  <si>
    <t xml:space="preserve">ĆWICZENIA GRUPY DZIEKAŃSKIE </t>
  </si>
  <si>
    <t>nauki: o kulturze fizycznej, o zdrowiu i medyczne</t>
  </si>
  <si>
    <t>w geriatrii  (Zarządz. Dziekana 18/21</t>
  </si>
  <si>
    <t>8E</t>
  </si>
  <si>
    <t>16E</t>
  </si>
  <si>
    <t>10E</t>
  </si>
  <si>
    <t xml:space="preserve">RAZEM - 52 EGZAMINY </t>
  </si>
  <si>
    <t xml:space="preserve">Ćwiczenia sensomotoryczne </t>
  </si>
  <si>
    <t>Techniki specjalne w odnowie biologicznej/ Specjalne techniki masażu</t>
  </si>
  <si>
    <t>Fizjoterapia w dysfunkcjach ręki/ Terapia funkcjonalna</t>
  </si>
  <si>
    <t>Zarzadzanie i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</si>
</sst>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E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b/>
      <sz val="22"/>
      <name val="Arial CE"/>
      <charset val="238"/>
    </font>
    <font>
      <sz val="22"/>
      <name val="Cambria"/>
      <family val="1"/>
      <charset val="238"/>
    </font>
    <font>
      <b/>
      <sz val="22"/>
      <name val="Cambria"/>
      <family val="1"/>
      <charset val="238"/>
    </font>
    <font>
      <sz val="22"/>
      <name val="Arial CE"/>
      <charset val="238"/>
    </font>
    <font>
      <b/>
      <u/>
      <sz val="22"/>
      <name val="Times New Roman"/>
      <family val="1"/>
      <charset val="238"/>
    </font>
    <font>
      <b/>
      <vertAlign val="superscript"/>
      <sz val="22"/>
      <name val="Times New Roman"/>
      <family val="1"/>
      <charset val="238"/>
    </font>
    <font>
      <sz val="22"/>
      <name val="Symbol"/>
      <family val="1"/>
      <charset val="238"/>
    </font>
    <font>
      <b/>
      <sz val="22"/>
      <color rgb="FFFF0000"/>
      <name val="Times New Roman"/>
      <family val="1"/>
      <charset val="238"/>
    </font>
    <font>
      <sz val="22"/>
      <color rgb="FFFF0000"/>
      <name val="Times New Roman"/>
      <family val="1"/>
      <charset val="238"/>
    </font>
    <font>
      <sz val="22"/>
      <color indexed="10"/>
      <name val="Arial CE"/>
      <charset val="238"/>
    </font>
    <font>
      <b/>
      <sz val="22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15" fontId="4" fillId="0" borderId="6" xfId="0" applyNumberFormat="1" applyFont="1" applyBorder="1" applyAlignment="1">
      <alignment vertical="center" wrapText="1"/>
    </xf>
    <xf numFmtId="15" fontId="4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7" xfId="0" applyNumberFormat="1" applyFont="1" applyBorder="1" applyAlignment="1">
      <alignment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35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6" fillId="0" borderId="0" xfId="0" applyFont="1" applyFill="1"/>
    <xf numFmtId="0" fontId="1" fillId="0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6" fillId="2" borderId="0" xfId="0" applyFont="1" applyFill="1"/>
    <xf numFmtId="0" fontId="1" fillId="8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Fill="1" applyAlignment="1">
      <alignment horizontal="center"/>
    </xf>
    <xf numFmtId="0" fontId="1" fillId="5" borderId="52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5" fontId="4" fillId="0" borderId="0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" fillId="0" borderId="7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11" borderId="59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60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43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2" fillId="11" borderId="62" xfId="0" applyFont="1" applyFill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0" fontId="2" fillId="11" borderId="63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4" borderId="51" xfId="0" applyFont="1" applyFill="1" applyBorder="1" applyAlignment="1">
      <alignment horizontal="center" vertical="center" wrapText="1"/>
    </xf>
    <xf numFmtId="0" fontId="1" fillId="17" borderId="3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2" fillId="7" borderId="60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1" fillId="19" borderId="13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19" borderId="52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11" borderId="76" xfId="0" applyFont="1" applyFill="1" applyBorder="1" applyAlignment="1">
      <alignment horizontal="center" vertical="center" wrapText="1"/>
    </xf>
    <xf numFmtId="0" fontId="2" fillId="11" borderId="77" xfId="0" applyFont="1" applyFill="1" applyBorder="1" applyAlignment="1">
      <alignment horizontal="center" vertical="center" wrapText="1"/>
    </xf>
    <xf numFmtId="0" fontId="1" fillId="11" borderId="5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77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11" borderId="7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1" fillId="12" borderId="46" xfId="0" applyFont="1" applyFill="1" applyBorder="1" applyAlignment="1">
      <alignment horizontal="center" vertical="center" wrapText="1"/>
    </xf>
    <xf numFmtId="0" fontId="2" fillId="12" borderId="46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2" fillId="12" borderId="4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2" fillId="11" borderId="2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16" borderId="9" xfId="0" applyFont="1" applyFill="1" applyBorder="1" applyAlignment="1">
      <alignment vertical="center" wrapText="1"/>
    </xf>
    <xf numFmtId="0" fontId="1" fillId="16" borderId="3" xfId="0" applyFont="1" applyFill="1" applyBorder="1" applyAlignment="1">
      <alignment vertical="center" wrapText="1"/>
    </xf>
    <xf numFmtId="0" fontId="1" fillId="16" borderId="5" xfId="0" applyFont="1" applyFill="1" applyBorder="1" applyAlignment="1">
      <alignment vertical="center" wrapText="1"/>
    </xf>
    <xf numFmtId="0" fontId="1" fillId="16" borderId="11" xfId="0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20" borderId="20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2" fillId="20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left"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1" fillId="15" borderId="10" xfId="0" applyFont="1" applyFill="1" applyBorder="1" applyAlignment="1">
      <alignment horizontal="left" vertical="center" wrapText="1"/>
    </xf>
    <xf numFmtId="0" fontId="1" fillId="16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3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/>
    </xf>
    <xf numFmtId="164" fontId="1" fillId="7" borderId="26" xfId="0" applyNumberFormat="1" applyFont="1" applyFill="1" applyBorder="1" applyAlignment="1">
      <alignment horizontal="center" vertical="center"/>
    </xf>
    <xf numFmtId="0" fontId="1" fillId="11" borderId="66" xfId="0" applyFont="1" applyFill="1" applyBorder="1" applyAlignment="1">
      <alignment horizontal="center" vertical="center"/>
    </xf>
    <xf numFmtId="0" fontId="1" fillId="11" borderId="57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1" fillId="11" borderId="74" xfId="0" applyFont="1" applyFill="1" applyBorder="1" applyAlignment="1">
      <alignment horizontal="center" vertical="center" wrapText="1"/>
    </xf>
    <xf numFmtId="0" fontId="1" fillId="11" borderId="56" xfId="0" applyFont="1" applyFill="1" applyBorder="1" applyAlignment="1">
      <alignment horizontal="center" vertical="center" wrapText="1"/>
    </xf>
    <xf numFmtId="0" fontId="1" fillId="11" borderId="65" xfId="0" applyFont="1" applyFill="1" applyBorder="1" applyAlignment="1">
      <alignment horizontal="center" vertical="center" wrapText="1"/>
    </xf>
    <xf numFmtId="0" fontId="1" fillId="11" borderId="71" xfId="0" applyFont="1" applyFill="1" applyBorder="1" applyAlignment="1">
      <alignment horizontal="center" vertical="center" wrapText="1"/>
    </xf>
    <xf numFmtId="0" fontId="1" fillId="11" borderId="72" xfId="0" applyFont="1" applyFill="1" applyBorder="1" applyAlignment="1">
      <alignment horizontal="center" vertical="center" wrapText="1"/>
    </xf>
    <xf numFmtId="0" fontId="1" fillId="11" borderId="73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textRotation="90" wrapText="1"/>
    </xf>
    <xf numFmtId="0" fontId="1" fillId="7" borderId="7" xfId="0" applyFont="1" applyFill="1" applyBorder="1" applyAlignment="1">
      <alignment horizontal="center" vertical="center" textRotation="90" wrapText="1"/>
    </xf>
    <xf numFmtId="0" fontId="1" fillId="7" borderId="26" xfId="0" applyFont="1" applyFill="1" applyBorder="1" applyAlignment="1">
      <alignment horizontal="center" vertical="center" textRotation="90" wrapText="1"/>
    </xf>
    <xf numFmtId="0" fontId="1" fillId="8" borderId="6" xfId="0" applyFont="1" applyFill="1" applyBorder="1" applyAlignment="1">
      <alignment horizontal="center" vertical="center" textRotation="90" wrapText="1"/>
    </xf>
    <xf numFmtId="0" fontId="1" fillId="8" borderId="7" xfId="0" applyFont="1" applyFill="1" applyBorder="1" applyAlignment="1">
      <alignment horizontal="center" vertical="center" textRotation="90" wrapText="1"/>
    </xf>
    <xf numFmtId="0" fontId="1" fillId="8" borderId="26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vertical="center" wrapText="1"/>
    </xf>
    <xf numFmtId="0" fontId="1" fillId="8" borderId="52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1" fillId="16" borderId="9" xfId="0" applyFont="1" applyFill="1" applyBorder="1" applyAlignment="1">
      <alignment horizontal="left" vertical="center" wrapText="1"/>
    </xf>
    <xf numFmtId="0" fontId="1" fillId="16" borderId="14" xfId="0" applyFont="1" applyFill="1" applyBorder="1" applyAlignment="1">
      <alignment horizontal="left" vertical="center" wrapText="1"/>
    </xf>
    <xf numFmtId="0" fontId="1" fillId="16" borderId="3" xfId="0" applyFont="1" applyFill="1" applyBorder="1" applyAlignment="1">
      <alignment horizontal="left" vertical="center" wrapText="1"/>
    </xf>
    <xf numFmtId="0" fontId="1" fillId="16" borderId="19" xfId="0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 wrapText="1"/>
    </xf>
    <xf numFmtId="0" fontId="1" fillId="16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2" borderId="69" xfId="0" applyFont="1" applyFill="1" applyBorder="1" applyAlignment="1">
      <alignment horizontal="center" vertical="center" textRotation="90" wrapText="1"/>
    </xf>
    <xf numFmtId="0" fontId="1" fillId="2" borderId="60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3" borderId="53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39" xfId="0" applyFont="1" applyFill="1" applyBorder="1" applyAlignment="1">
      <alignment horizontal="center" vertical="center" textRotation="90" wrapText="1"/>
    </xf>
    <xf numFmtId="0" fontId="1" fillId="11" borderId="5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11" borderId="35" xfId="0" applyFont="1" applyFill="1" applyBorder="1" applyAlignment="1">
      <alignment horizontal="center" vertical="center"/>
    </xf>
    <xf numFmtId="0" fontId="1" fillId="11" borderId="69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7" borderId="39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/>
    </xf>
    <xf numFmtId="0" fontId="1" fillId="16" borderId="10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52" xfId="0" applyFont="1" applyFill="1" applyBorder="1" applyAlignment="1">
      <alignment horizontal="left" vertical="center" wrapText="1"/>
    </xf>
    <xf numFmtId="0" fontId="1" fillId="5" borderId="64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164" fontId="1" fillId="7" borderId="15" xfId="0" applyNumberFormat="1" applyFont="1" applyFill="1" applyBorder="1" applyAlignment="1">
      <alignment horizontal="center" vertical="center"/>
    </xf>
    <xf numFmtId="164" fontId="1" fillId="7" borderId="3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58" xfId="0" applyFont="1" applyFill="1" applyBorder="1" applyAlignment="1">
      <alignment horizontal="center" vertical="center"/>
    </xf>
    <xf numFmtId="0" fontId="1" fillId="10" borderId="5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1" fillId="15" borderId="10" xfId="0" applyFont="1" applyFill="1" applyBorder="1" applyAlignment="1">
      <alignment horizontal="left" vertical="center" wrapText="1"/>
    </xf>
    <xf numFmtId="0" fontId="1" fillId="5" borderId="67" xfId="0" applyFont="1" applyFill="1" applyBorder="1" applyAlignment="1">
      <alignment horizontal="center" vertical="center"/>
    </xf>
    <xf numFmtId="0" fontId="1" fillId="16" borderId="22" xfId="0" applyFont="1" applyFill="1" applyBorder="1" applyAlignment="1">
      <alignment horizontal="left" vertical="center" wrapText="1"/>
    </xf>
    <xf numFmtId="0" fontId="1" fillId="16" borderId="41" xfId="0" applyFont="1" applyFill="1" applyBorder="1" applyAlignment="1">
      <alignment horizontal="left" vertical="center" wrapText="1"/>
    </xf>
    <xf numFmtId="0" fontId="1" fillId="16" borderId="8" xfId="0" applyFont="1" applyFill="1" applyBorder="1" applyAlignment="1">
      <alignment horizontal="left" vertical="center" wrapText="1"/>
    </xf>
    <xf numFmtId="0" fontId="1" fillId="5" borderId="58" xfId="0" applyFont="1" applyFill="1" applyBorder="1" applyAlignment="1">
      <alignment horizontal="left" vertical="center" wrapText="1"/>
    </xf>
    <xf numFmtId="0" fontId="1" fillId="12" borderId="19" xfId="0" applyFont="1" applyFill="1" applyBorder="1" applyAlignment="1">
      <alignment horizontal="left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16" borderId="44" xfId="0" applyFont="1" applyFill="1" applyBorder="1" applyAlignment="1">
      <alignment horizontal="left" vertical="center" wrapText="1"/>
    </xf>
    <xf numFmtId="0" fontId="1" fillId="16" borderId="47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4" borderId="26" xfId="0" applyFont="1" applyFill="1" applyBorder="1" applyAlignment="1">
      <alignment horizontal="center" vertical="center" textRotation="90" wrapText="1"/>
    </xf>
    <xf numFmtId="0" fontId="1" fillId="16" borderId="0" xfId="0" applyFont="1" applyFill="1" applyBorder="1" applyAlignment="1">
      <alignment horizontal="left" vertical="center" wrapText="1"/>
    </xf>
    <xf numFmtId="0" fontId="1" fillId="16" borderId="46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58" xfId="0" applyFont="1" applyFill="1" applyBorder="1" applyAlignment="1">
      <alignment vertical="center" wrapText="1"/>
    </xf>
    <xf numFmtId="0" fontId="1" fillId="16" borderId="47" xfId="0" applyFont="1" applyFill="1" applyBorder="1" applyAlignment="1">
      <alignment vertical="center" wrapText="1"/>
    </xf>
    <xf numFmtId="0" fontId="1" fillId="7" borderId="29" xfId="0" applyFont="1" applyFill="1" applyBorder="1" applyAlignment="1">
      <alignment horizontal="left" vertical="center" wrapText="1"/>
    </xf>
    <xf numFmtId="0" fontId="1" fillId="7" borderId="46" xfId="0" applyFont="1" applyFill="1" applyBorder="1" applyAlignment="1">
      <alignment horizontal="left" vertical="center" wrapText="1"/>
    </xf>
    <xf numFmtId="0" fontId="1" fillId="15" borderId="19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Fill="1" applyAlignment="1">
      <alignment vertical="center" wrapText="1"/>
    </xf>
    <xf numFmtId="0" fontId="6" fillId="0" borderId="0" xfId="0" applyFont="1" applyFill="1" applyBorder="1"/>
    <xf numFmtId="164" fontId="2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8080"/>
      <color rgb="FF000000"/>
      <color rgb="FF923B00"/>
      <color rgb="FF99CC00"/>
      <color rgb="FF808000"/>
      <color rgb="FFFFCC00"/>
      <color rgb="FFFFFFFF"/>
      <color rgb="FFFFFFC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473"/>
  <sheetViews>
    <sheetView tabSelected="1" topLeftCell="B145" zoomScale="60" zoomScaleNormal="60" workbookViewId="0">
      <selection activeCell="C176" sqref="C176"/>
    </sheetView>
  </sheetViews>
  <sheetFormatPr defaultColWidth="9.140625" defaultRowHeight="27" x14ac:dyDescent="0.35"/>
  <cols>
    <col min="1" max="1" width="11" style="7" customWidth="1"/>
    <col min="2" max="2" width="33.140625" style="7" customWidth="1"/>
    <col min="3" max="3" width="91.140625" style="49" customWidth="1"/>
    <col min="4" max="4" width="11.5703125" style="7" customWidth="1"/>
    <col min="5" max="6" width="12.7109375" style="49" customWidth="1"/>
    <col min="7" max="7" width="16" style="10" customWidth="1"/>
    <col min="8" max="12" width="10.7109375" style="11" customWidth="1"/>
    <col min="13" max="13" width="18.7109375" style="10" customWidth="1"/>
    <col min="14" max="14" width="14.7109375" style="10" customWidth="1"/>
    <col min="15" max="15" width="10.7109375" style="10" customWidth="1"/>
    <col min="16" max="16" width="13" style="11" customWidth="1"/>
    <col min="17" max="19" width="9.7109375" style="11" customWidth="1"/>
    <col min="20" max="21" width="9.7109375" style="10" customWidth="1"/>
    <col min="22" max="24" width="9.7109375" style="11" customWidth="1"/>
    <col min="25" max="25" width="10.140625" style="11" customWidth="1"/>
    <col min="26" max="26" width="12" style="11" customWidth="1"/>
    <col min="27" max="49" width="9.7109375" style="11" customWidth="1"/>
    <col min="50" max="50" width="12" style="11" customWidth="1"/>
    <col min="51" max="51" width="9.7109375" style="11" customWidth="1"/>
    <col min="52" max="63" width="9.7109375" style="63" customWidth="1"/>
    <col min="64" max="64" width="12.5703125" style="63" customWidth="1"/>
    <col min="65" max="75" width="9.7109375" style="63" customWidth="1"/>
    <col min="76" max="76" width="11.140625" style="63" customWidth="1"/>
    <col min="77" max="78" width="9.7109375" style="63" customWidth="1"/>
    <col min="79" max="79" width="9.140625" style="63"/>
    <col min="80" max="80" width="0.85546875" style="63" customWidth="1"/>
    <col min="81" max="16384" width="9.140625" style="45"/>
  </cols>
  <sheetData>
    <row r="1" spans="1:80" ht="0.75" customHeight="1" x14ac:dyDescent="0.35">
      <c r="C1" s="8"/>
      <c r="D1" s="151"/>
      <c r="E1" s="9"/>
      <c r="F1" s="9"/>
    </row>
    <row r="2" spans="1:80" ht="0.75" customHeight="1" thickBot="1" x14ac:dyDescent="0.4">
      <c r="C2" s="12"/>
      <c r="D2" s="151"/>
      <c r="E2" s="9"/>
      <c r="F2" s="9"/>
    </row>
    <row r="3" spans="1:80" s="37" customFormat="1" ht="51.75" customHeight="1" thickBot="1" x14ac:dyDescent="0.4">
      <c r="A3" s="401" t="s">
        <v>0</v>
      </c>
      <c r="B3" s="282" t="s">
        <v>34</v>
      </c>
      <c r="C3" s="269" t="s">
        <v>45</v>
      </c>
      <c r="D3" s="406" t="s">
        <v>105</v>
      </c>
      <c r="E3" s="344" t="s">
        <v>148</v>
      </c>
      <c r="F3" s="344" t="s">
        <v>104</v>
      </c>
      <c r="G3" s="347" t="s">
        <v>149</v>
      </c>
      <c r="H3" s="350" t="s">
        <v>2</v>
      </c>
      <c r="I3" s="353" t="s">
        <v>11</v>
      </c>
      <c r="J3" s="353"/>
      <c r="K3" s="354"/>
      <c r="L3" s="285" t="s">
        <v>200</v>
      </c>
      <c r="M3" s="318" t="s">
        <v>14</v>
      </c>
      <c r="N3" s="318" t="s">
        <v>192</v>
      </c>
      <c r="O3" s="359" t="s">
        <v>215</v>
      </c>
      <c r="P3" s="330" t="s">
        <v>39</v>
      </c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1"/>
      <c r="AB3" s="329" t="s">
        <v>40</v>
      </c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1"/>
      <c r="AN3" s="332" t="s">
        <v>41</v>
      </c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4"/>
      <c r="AZ3" s="329" t="s">
        <v>50</v>
      </c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1"/>
      <c r="BM3" s="332" t="s">
        <v>51</v>
      </c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4"/>
    </row>
    <row r="4" spans="1:80" s="37" customFormat="1" ht="35.25" customHeight="1" thickBot="1" x14ac:dyDescent="0.4">
      <c r="A4" s="402"/>
      <c r="B4" s="279" t="s">
        <v>36</v>
      </c>
      <c r="C4" s="270" t="s">
        <v>194</v>
      </c>
      <c r="D4" s="407"/>
      <c r="E4" s="345"/>
      <c r="F4" s="345"/>
      <c r="G4" s="348"/>
      <c r="H4" s="351"/>
      <c r="I4" s="355"/>
      <c r="J4" s="355"/>
      <c r="K4" s="356"/>
      <c r="L4" s="286"/>
      <c r="M4" s="319"/>
      <c r="N4" s="319"/>
      <c r="O4" s="360"/>
      <c r="P4" s="325" t="s">
        <v>10</v>
      </c>
      <c r="Q4" s="325"/>
      <c r="R4" s="325"/>
      <c r="S4" s="325"/>
      <c r="T4" s="325"/>
      <c r="U4" s="326"/>
      <c r="V4" s="324" t="s">
        <v>6</v>
      </c>
      <c r="W4" s="325"/>
      <c r="X4" s="325"/>
      <c r="Y4" s="325"/>
      <c r="Z4" s="325"/>
      <c r="AA4" s="325"/>
      <c r="AB4" s="324" t="s">
        <v>5</v>
      </c>
      <c r="AC4" s="325"/>
      <c r="AD4" s="325"/>
      <c r="AE4" s="325"/>
      <c r="AF4" s="325"/>
      <c r="AG4" s="326"/>
      <c r="AH4" s="324" t="s">
        <v>7</v>
      </c>
      <c r="AI4" s="325"/>
      <c r="AJ4" s="325"/>
      <c r="AK4" s="325"/>
      <c r="AL4" s="325"/>
      <c r="AM4" s="326"/>
      <c r="AN4" s="324" t="s">
        <v>8</v>
      </c>
      <c r="AO4" s="325"/>
      <c r="AP4" s="325"/>
      <c r="AQ4" s="325"/>
      <c r="AR4" s="325"/>
      <c r="AS4" s="326"/>
      <c r="AT4" s="324" t="s">
        <v>9</v>
      </c>
      <c r="AU4" s="325"/>
      <c r="AV4" s="325"/>
      <c r="AW4" s="325"/>
      <c r="AX4" s="325"/>
      <c r="AY4" s="326"/>
      <c r="AZ4" s="324" t="s">
        <v>55</v>
      </c>
      <c r="BA4" s="325"/>
      <c r="BB4" s="325"/>
      <c r="BC4" s="325"/>
      <c r="BD4" s="325"/>
      <c r="BE4" s="326"/>
      <c r="BF4" s="325" t="s">
        <v>56</v>
      </c>
      <c r="BG4" s="325"/>
      <c r="BH4" s="325"/>
      <c r="BI4" s="325"/>
      <c r="BJ4" s="325"/>
      <c r="BK4" s="325"/>
      <c r="BL4" s="325"/>
      <c r="BM4" s="324" t="s">
        <v>57</v>
      </c>
      <c r="BN4" s="325"/>
      <c r="BO4" s="325"/>
      <c r="BP4" s="325"/>
      <c r="BQ4" s="325"/>
      <c r="BR4" s="325"/>
      <c r="BS4" s="326"/>
      <c r="BT4" s="324" t="s">
        <v>58</v>
      </c>
      <c r="BU4" s="325"/>
      <c r="BV4" s="325"/>
      <c r="BW4" s="325"/>
      <c r="BX4" s="325"/>
      <c r="BY4" s="325"/>
      <c r="BZ4" s="326"/>
    </row>
    <row r="5" spans="1:80" s="37" customFormat="1" ht="29.45" customHeight="1" thickBot="1" x14ac:dyDescent="0.4">
      <c r="A5" s="402"/>
      <c r="B5" s="279" t="s">
        <v>35</v>
      </c>
      <c r="C5" s="270" t="s">
        <v>38</v>
      </c>
      <c r="D5" s="407"/>
      <c r="E5" s="345"/>
      <c r="F5" s="345"/>
      <c r="G5" s="348"/>
      <c r="H5" s="351"/>
      <c r="I5" s="357"/>
      <c r="J5" s="357"/>
      <c r="K5" s="358"/>
      <c r="L5" s="286"/>
      <c r="M5" s="319"/>
      <c r="N5" s="319"/>
      <c r="O5" s="360"/>
      <c r="P5" s="335" t="s">
        <v>2</v>
      </c>
      <c r="Q5" s="303" t="s">
        <v>11</v>
      </c>
      <c r="R5" s="304"/>
      <c r="S5" s="305"/>
      <c r="T5" s="318" t="s">
        <v>4</v>
      </c>
      <c r="U5" s="321" t="s">
        <v>60</v>
      </c>
      <c r="V5" s="300" t="s">
        <v>2</v>
      </c>
      <c r="W5" s="303" t="s">
        <v>11</v>
      </c>
      <c r="X5" s="304"/>
      <c r="Y5" s="305"/>
      <c r="Z5" s="318" t="s">
        <v>4</v>
      </c>
      <c r="AA5" s="321" t="s">
        <v>60</v>
      </c>
      <c r="AB5" s="300" t="s">
        <v>2</v>
      </c>
      <c r="AC5" s="303" t="s">
        <v>11</v>
      </c>
      <c r="AD5" s="304"/>
      <c r="AE5" s="305"/>
      <c r="AF5" s="318" t="s">
        <v>4</v>
      </c>
      <c r="AG5" s="321" t="s">
        <v>60</v>
      </c>
      <c r="AH5" s="335" t="s">
        <v>2</v>
      </c>
      <c r="AI5" s="303" t="s">
        <v>11</v>
      </c>
      <c r="AJ5" s="304"/>
      <c r="AK5" s="305"/>
      <c r="AL5" s="318" t="s">
        <v>4</v>
      </c>
      <c r="AM5" s="321" t="s">
        <v>60</v>
      </c>
      <c r="AN5" s="300" t="s">
        <v>2</v>
      </c>
      <c r="AO5" s="303" t="s">
        <v>11</v>
      </c>
      <c r="AP5" s="304"/>
      <c r="AQ5" s="305"/>
      <c r="AR5" s="318" t="s">
        <v>4</v>
      </c>
      <c r="AS5" s="321" t="s">
        <v>60</v>
      </c>
      <c r="AT5" s="300" t="s">
        <v>2</v>
      </c>
      <c r="AU5" s="303" t="s">
        <v>11</v>
      </c>
      <c r="AV5" s="304"/>
      <c r="AW5" s="305"/>
      <c r="AX5" s="318" t="s">
        <v>4</v>
      </c>
      <c r="AY5" s="321" t="s">
        <v>60</v>
      </c>
      <c r="AZ5" s="300" t="s">
        <v>2</v>
      </c>
      <c r="BA5" s="303" t="s">
        <v>11</v>
      </c>
      <c r="BB5" s="304"/>
      <c r="BC5" s="305"/>
      <c r="BD5" s="318" t="s">
        <v>4</v>
      </c>
      <c r="BE5" s="321" t="s">
        <v>60</v>
      </c>
      <c r="BF5" s="300" t="s">
        <v>2</v>
      </c>
      <c r="BG5" s="303" t="s">
        <v>11</v>
      </c>
      <c r="BH5" s="304"/>
      <c r="BI5" s="305"/>
      <c r="BJ5" s="305" t="s">
        <v>200</v>
      </c>
      <c r="BK5" s="318" t="s">
        <v>4</v>
      </c>
      <c r="BL5" s="321" t="s">
        <v>60</v>
      </c>
      <c r="BM5" s="300" t="s">
        <v>2</v>
      </c>
      <c r="BN5" s="303" t="s">
        <v>11</v>
      </c>
      <c r="BO5" s="304"/>
      <c r="BP5" s="305"/>
      <c r="BQ5" s="309" t="s">
        <v>200</v>
      </c>
      <c r="BR5" s="318" t="s">
        <v>4</v>
      </c>
      <c r="BS5" s="321" t="s">
        <v>60</v>
      </c>
      <c r="BT5" s="300" t="s">
        <v>2</v>
      </c>
      <c r="BU5" s="303" t="s">
        <v>11</v>
      </c>
      <c r="BV5" s="304"/>
      <c r="BW5" s="305"/>
      <c r="BX5" s="309" t="s">
        <v>200</v>
      </c>
      <c r="BY5" s="318" t="s">
        <v>4</v>
      </c>
      <c r="BZ5" s="321" t="s">
        <v>60</v>
      </c>
    </row>
    <row r="6" spans="1:80" s="37" customFormat="1" ht="46.5" customHeight="1" x14ac:dyDescent="0.35">
      <c r="A6" s="402"/>
      <c r="B6" s="279" t="s">
        <v>37</v>
      </c>
      <c r="C6" s="270" t="s">
        <v>100</v>
      </c>
      <c r="D6" s="407"/>
      <c r="E6" s="345"/>
      <c r="F6" s="345"/>
      <c r="G6" s="348"/>
      <c r="H6" s="351"/>
      <c r="I6" s="291" t="s">
        <v>88</v>
      </c>
      <c r="J6" s="294" t="s">
        <v>201</v>
      </c>
      <c r="K6" s="297" t="s">
        <v>89</v>
      </c>
      <c r="L6" s="286"/>
      <c r="M6" s="319"/>
      <c r="N6" s="319"/>
      <c r="O6" s="360"/>
      <c r="P6" s="336"/>
      <c r="Q6" s="306"/>
      <c r="R6" s="362"/>
      <c r="S6" s="308"/>
      <c r="T6" s="319"/>
      <c r="U6" s="322"/>
      <c r="V6" s="301"/>
      <c r="W6" s="306"/>
      <c r="X6" s="307"/>
      <c r="Y6" s="308"/>
      <c r="Z6" s="319"/>
      <c r="AA6" s="322"/>
      <c r="AB6" s="301"/>
      <c r="AC6" s="306"/>
      <c r="AD6" s="307"/>
      <c r="AE6" s="308"/>
      <c r="AF6" s="319"/>
      <c r="AG6" s="322"/>
      <c r="AH6" s="336"/>
      <c r="AI6" s="306"/>
      <c r="AJ6" s="307"/>
      <c r="AK6" s="308"/>
      <c r="AL6" s="319"/>
      <c r="AM6" s="322"/>
      <c r="AN6" s="301"/>
      <c r="AO6" s="306"/>
      <c r="AP6" s="307"/>
      <c r="AQ6" s="308"/>
      <c r="AR6" s="319"/>
      <c r="AS6" s="322"/>
      <c r="AT6" s="301"/>
      <c r="AU6" s="306"/>
      <c r="AV6" s="307"/>
      <c r="AW6" s="308"/>
      <c r="AX6" s="319"/>
      <c r="AY6" s="322"/>
      <c r="AZ6" s="301"/>
      <c r="BA6" s="306"/>
      <c r="BB6" s="307"/>
      <c r="BC6" s="308"/>
      <c r="BD6" s="319"/>
      <c r="BE6" s="322"/>
      <c r="BF6" s="301"/>
      <c r="BG6" s="306"/>
      <c r="BH6" s="307"/>
      <c r="BI6" s="308"/>
      <c r="BJ6" s="327"/>
      <c r="BK6" s="319"/>
      <c r="BL6" s="322"/>
      <c r="BM6" s="301"/>
      <c r="BN6" s="306"/>
      <c r="BO6" s="307"/>
      <c r="BP6" s="308"/>
      <c r="BQ6" s="310"/>
      <c r="BR6" s="319"/>
      <c r="BS6" s="322"/>
      <c r="BT6" s="301"/>
      <c r="BU6" s="306"/>
      <c r="BV6" s="307"/>
      <c r="BW6" s="308"/>
      <c r="BX6" s="310"/>
      <c r="BY6" s="319"/>
      <c r="BZ6" s="322"/>
    </row>
    <row r="7" spans="1:80" s="37" customFormat="1" ht="62.25" customHeight="1" x14ac:dyDescent="0.35">
      <c r="A7" s="402"/>
      <c r="B7" s="279" t="s">
        <v>214</v>
      </c>
      <c r="C7" s="271" t="s">
        <v>227</v>
      </c>
      <c r="D7" s="407"/>
      <c r="E7" s="345"/>
      <c r="F7" s="345"/>
      <c r="G7" s="348"/>
      <c r="H7" s="351"/>
      <c r="I7" s="292"/>
      <c r="J7" s="295"/>
      <c r="K7" s="298"/>
      <c r="L7" s="286"/>
      <c r="M7" s="319"/>
      <c r="N7" s="319"/>
      <c r="O7" s="360"/>
      <c r="P7" s="336"/>
      <c r="Q7" s="312" t="s">
        <v>88</v>
      </c>
      <c r="R7" s="314" t="s">
        <v>201</v>
      </c>
      <c r="S7" s="316" t="s">
        <v>89</v>
      </c>
      <c r="T7" s="319"/>
      <c r="U7" s="322"/>
      <c r="V7" s="301"/>
      <c r="W7" s="312" t="s">
        <v>88</v>
      </c>
      <c r="X7" s="314" t="s">
        <v>201</v>
      </c>
      <c r="Y7" s="316" t="s">
        <v>89</v>
      </c>
      <c r="Z7" s="319"/>
      <c r="AA7" s="322"/>
      <c r="AB7" s="301"/>
      <c r="AC7" s="312" t="s">
        <v>88</v>
      </c>
      <c r="AD7" s="314" t="s">
        <v>201</v>
      </c>
      <c r="AE7" s="316" t="s">
        <v>89</v>
      </c>
      <c r="AF7" s="319"/>
      <c r="AG7" s="322"/>
      <c r="AH7" s="336"/>
      <c r="AI7" s="312" t="s">
        <v>88</v>
      </c>
      <c r="AJ7" s="314" t="s">
        <v>201</v>
      </c>
      <c r="AK7" s="316" t="s">
        <v>89</v>
      </c>
      <c r="AL7" s="319"/>
      <c r="AM7" s="322"/>
      <c r="AN7" s="301"/>
      <c r="AO7" s="312" t="s">
        <v>88</v>
      </c>
      <c r="AP7" s="314" t="s">
        <v>201</v>
      </c>
      <c r="AQ7" s="316" t="s">
        <v>89</v>
      </c>
      <c r="AR7" s="319"/>
      <c r="AS7" s="322"/>
      <c r="AT7" s="301"/>
      <c r="AU7" s="312" t="s">
        <v>88</v>
      </c>
      <c r="AV7" s="314" t="s">
        <v>201</v>
      </c>
      <c r="AW7" s="316" t="s">
        <v>89</v>
      </c>
      <c r="AX7" s="319"/>
      <c r="AY7" s="322"/>
      <c r="AZ7" s="301"/>
      <c r="BA7" s="312" t="s">
        <v>88</v>
      </c>
      <c r="BB7" s="314" t="s">
        <v>201</v>
      </c>
      <c r="BC7" s="316" t="s">
        <v>89</v>
      </c>
      <c r="BD7" s="319"/>
      <c r="BE7" s="322"/>
      <c r="BF7" s="301"/>
      <c r="BG7" s="312" t="s">
        <v>88</v>
      </c>
      <c r="BH7" s="314" t="s">
        <v>201</v>
      </c>
      <c r="BI7" s="316" t="s">
        <v>89</v>
      </c>
      <c r="BJ7" s="327"/>
      <c r="BK7" s="319"/>
      <c r="BL7" s="322"/>
      <c r="BM7" s="301"/>
      <c r="BN7" s="312" t="s">
        <v>88</v>
      </c>
      <c r="BO7" s="314" t="s">
        <v>201</v>
      </c>
      <c r="BP7" s="316" t="s">
        <v>89</v>
      </c>
      <c r="BQ7" s="310"/>
      <c r="BR7" s="319"/>
      <c r="BS7" s="322"/>
      <c r="BT7" s="301"/>
      <c r="BU7" s="312" t="s">
        <v>88</v>
      </c>
      <c r="BV7" s="314" t="s">
        <v>201</v>
      </c>
      <c r="BW7" s="316" t="s">
        <v>89</v>
      </c>
      <c r="BX7" s="310"/>
      <c r="BY7" s="319"/>
      <c r="BZ7" s="322"/>
    </row>
    <row r="8" spans="1:80" s="37" customFormat="1" ht="58.5" customHeight="1" thickBot="1" x14ac:dyDescent="0.4">
      <c r="A8" s="403"/>
      <c r="B8" s="272" t="s">
        <v>61</v>
      </c>
      <c r="C8" s="273" t="s">
        <v>143</v>
      </c>
      <c r="D8" s="408"/>
      <c r="E8" s="346"/>
      <c r="F8" s="346"/>
      <c r="G8" s="349"/>
      <c r="H8" s="352"/>
      <c r="I8" s="293"/>
      <c r="J8" s="296"/>
      <c r="K8" s="299"/>
      <c r="L8" s="287"/>
      <c r="M8" s="320"/>
      <c r="N8" s="320"/>
      <c r="O8" s="361"/>
      <c r="P8" s="317"/>
      <c r="Q8" s="313"/>
      <c r="R8" s="315"/>
      <c r="S8" s="317"/>
      <c r="T8" s="320"/>
      <c r="U8" s="323"/>
      <c r="V8" s="302"/>
      <c r="W8" s="313"/>
      <c r="X8" s="315"/>
      <c r="Y8" s="317"/>
      <c r="Z8" s="320"/>
      <c r="AA8" s="323"/>
      <c r="AB8" s="302"/>
      <c r="AC8" s="313"/>
      <c r="AD8" s="315"/>
      <c r="AE8" s="317"/>
      <c r="AF8" s="320"/>
      <c r="AG8" s="323"/>
      <c r="AH8" s="317"/>
      <c r="AI8" s="313"/>
      <c r="AJ8" s="315"/>
      <c r="AK8" s="317"/>
      <c r="AL8" s="320"/>
      <c r="AM8" s="323"/>
      <c r="AN8" s="302"/>
      <c r="AO8" s="313"/>
      <c r="AP8" s="315"/>
      <c r="AQ8" s="317"/>
      <c r="AR8" s="320"/>
      <c r="AS8" s="323"/>
      <c r="AT8" s="302"/>
      <c r="AU8" s="313"/>
      <c r="AV8" s="315"/>
      <c r="AW8" s="317"/>
      <c r="AX8" s="320"/>
      <c r="AY8" s="323"/>
      <c r="AZ8" s="302"/>
      <c r="BA8" s="313"/>
      <c r="BB8" s="315"/>
      <c r="BC8" s="317"/>
      <c r="BD8" s="320"/>
      <c r="BE8" s="323"/>
      <c r="BF8" s="302"/>
      <c r="BG8" s="313"/>
      <c r="BH8" s="315"/>
      <c r="BI8" s="317"/>
      <c r="BJ8" s="328"/>
      <c r="BK8" s="320"/>
      <c r="BL8" s="323"/>
      <c r="BM8" s="302"/>
      <c r="BN8" s="313"/>
      <c r="BO8" s="315"/>
      <c r="BP8" s="317"/>
      <c r="BQ8" s="311"/>
      <c r="BR8" s="320"/>
      <c r="BS8" s="323"/>
      <c r="BT8" s="302"/>
      <c r="BU8" s="313"/>
      <c r="BV8" s="315"/>
      <c r="BW8" s="317"/>
      <c r="BX8" s="311"/>
      <c r="BY8" s="320"/>
      <c r="BZ8" s="323"/>
    </row>
    <row r="9" spans="1:80" s="37" customFormat="1" ht="35.1" customHeight="1" thickBot="1" x14ac:dyDescent="0.4">
      <c r="A9" s="13" t="s">
        <v>24</v>
      </c>
      <c r="B9" s="399" t="s">
        <v>177</v>
      </c>
      <c r="C9" s="399"/>
      <c r="D9" s="13"/>
      <c r="E9" s="122">
        <f>SUM(E10:E20)</f>
        <v>705</v>
      </c>
      <c r="F9" s="122">
        <f t="shared" ref="F9:O9" si="0">SUM(F10:F20)</f>
        <v>178</v>
      </c>
      <c r="G9" s="122">
        <f t="shared" si="0"/>
        <v>525</v>
      </c>
      <c r="H9" s="122">
        <f t="shared" si="0"/>
        <v>210</v>
      </c>
      <c r="I9" s="122">
        <f t="shared" si="0"/>
        <v>287</v>
      </c>
      <c r="J9" s="122">
        <f t="shared" si="0"/>
        <v>28</v>
      </c>
      <c r="K9" s="122">
        <f t="shared" si="0"/>
        <v>0</v>
      </c>
      <c r="L9" s="122"/>
      <c r="M9" s="122">
        <f>SUM(M10:M20)</f>
        <v>26</v>
      </c>
      <c r="N9" s="122">
        <f t="shared" si="0"/>
        <v>19.5</v>
      </c>
      <c r="O9" s="122">
        <f t="shared" si="0"/>
        <v>6.5</v>
      </c>
      <c r="P9" s="122">
        <f t="shared" ref="P9" si="1">SUM(P10:P20)</f>
        <v>84</v>
      </c>
      <c r="Q9" s="122">
        <f t="shared" ref="Q9" si="2">SUM(Q10:Q20)</f>
        <v>84</v>
      </c>
      <c r="R9" s="122">
        <f t="shared" ref="R9" si="3">SUM(R10:R20)</f>
        <v>0</v>
      </c>
      <c r="S9" s="122">
        <f t="shared" ref="S9" si="4">SUM(S10:S20)</f>
        <v>0</v>
      </c>
      <c r="T9" s="122">
        <f t="shared" ref="T9" si="5">SUM(T10:T20)</f>
        <v>8</v>
      </c>
      <c r="U9" s="122">
        <f t="shared" ref="U9" si="6">SUM(U10:U20)</f>
        <v>0</v>
      </c>
      <c r="V9" s="122">
        <f t="shared" ref="V9" si="7">SUM(V10:V20)</f>
        <v>70</v>
      </c>
      <c r="W9" s="122">
        <f t="shared" ref="W9" si="8">SUM(W10:W20)</f>
        <v>133</v>
      </c>
      <c r="X9" s="122">
        <f t="shared" ref="X9" si="9">SUM(X10:X20)</f>
        <v>28</v>
      </c>
      <c r="Y9" s="122">
        <f t="shared" ref="Y9" si="10">SUM(Y10:Y20)</f>
        <v>0</v>
      </c>
      <c r="Z9" s="122">
        <f t="shared" ref="Z9" si="11">SUM(Z10:Z20)</f>
        <v>11</v>
      </c>
      <c r="AA9" s="122">
        <f t="shared" ref="AA9" si="12">SUM(AA10:AA20)</f>
        <v>0</v>
      </c>
      <c r="AB9" s="122">
        <f t="shared" ref="AB9" si="13">SUM(AB10:AB20)</f>
        <v>56</v>
      </c>
      <c r="AC9" s="122">
        <f t="shared" ref="AC9" si="14">SUM(AC10:AC20)</f>
        <v>70</v>
      </c>
      <c r="AD9" s="122">
        <f t="shared" ref="AD9" si="15">SUM(AD10:AD20)</f>
        <v>0</v>
      </c>
      <c r="AE9" s="122">
        <f t="shared" ref="AE9" si="16">SUM(AE10:AE20)</f>
        <v>0</v>
      </c>
      <c r="AF9" s="122">
        <f t="shared" ref="AF9" si="17">SUM(AF10:AF20)</f>
        <v>7</v>
      </c>
      <c r="AG9" s="122">
        <f t="shared" ref="AG9" si="18">SUM(AG10:AG20)</f>
        <v>0</v>
      </c>
      <c r="AH9" s="122">
        <f t="shared" ref="AH9" si="19">SUM(AH10:AH20)</f>
        <v>0</v>
      </c>
      <c r="AI9" s="122">
        <f t="shared" ref="AI9" si="20">SUM(AI10:AI20)</f>
        <v>0</v>
      </c>
      <c r="AJ9" s="122">
        <f t="shared" ref="AJ9" si="21">SUM(AJ10:AJ20)</f>
        <v>0</v>
      </c>
      <c r="AK9" s="122">
        <f t="shared" ref="AK9" si="22">SUM(AK10:AK20)</f>
        <v>0</v>
      </c>
      <c r="AL9" s="122">
        <f t="shared" ref="AL9" si="23">SUM(AL10:AL20)</f>
        <v>0</v>
      </c>
      <c r="AM9" s="122">
        <f t="shared" ref="AM9" si="24">SUM(AM10:AM20)</f>
        <v>0</v>
      </c>
      <c r="AN9" s="122">
        <f t="shared" ref="AN9" si="25">SUM(AN10:AN20)</f>
        <v>0</v>
      </c>
      <c r="AO9" s="122">
        <f t="shared" ref="AO9" si="26">SUM(AO10:AO20)</f>
        <v>0</v>
      </c>
      <c r="AP9" s="122">
        <f t="shared" ref="AP9" si="27">SUM(AP10:AP20)</f>
        <v>0</v>
      </c>
      <c r="AQ9" s="122">
        <f t="shared" ref="AQ9" si="28">SUM(AQ10:AQ20)</f>
        <v>0</v>
      </c>
      <c r="AR9" s="122">
        <f t="shared" ref="AR9" si="29">SUM(AR10:AR20)</f>
        <v>0</v>
      </c>
      <c r="AS9" s="122">
        <f t="shared" ref="AS9" si="30">SUM(AS10:AS20)</f>
        <v>0</v>
      </c>
      <c r="AT9" s="122">
        <f t="shared" ref="AT9" si="31">SUM(AT10:AT20)</f>
        <v>0</v>
      </c>
      <c r="AU9" s="122">
        <f t="shared" ref="AU9" si="32">SUM(AU10:AU20)</f>
        <v>0</v>
      </c>
      <c r="AV9" s="122">
        <f t="shared" ref="AV9" si="33">SUM(AV10:AV20)</f>
        <v>0</v>
      </c>
      <c r="AW9" s="122">
        <f t="shared" ref="AW9" si="34">SUM(AW10:AW20)</f>
        <v>0</v>
      </c>
      <c r="AX9" s="122">
        <f t="shared" ref="AX9" si="35">SUM(AX10:AX20)</f>
        <v>0</v>
      </c>
      <c r="AY9" s="122">
        <f t="shared" ref="AY9" si="36">SUM(AY10:AY20)</f>
        <v>0</v>
      </c>
      <c r="AZ9" s="122">
        <f t="shared" ref="AZ9" si="37">SUM(AZ10:AZ20)</f>
        <v>0</v>
      </c>
      <c r="BA9" s="122">
        <f t="shared" ref="BA9" si="38">SUM(BA10:BA20)</f>
        <v>0</v>
      </c>
      <c r="BB9" s="122">
        <f t="shared" ref="BB9" si="39">SUM(BB10:BB20)</f>
        <v>0</v>
      </c>
      <c r="BC9" s="122">
        <f t="shared" ref="BC9" si="40">SUM(BC10:BC20)</f>
        <v>0</v>
      </c>
      <c r="BD9" s="122">
        <f t="shared" ref="BD9" si="41">SUM(BD10:BD20)</f>
        <v>0</v>
      </c>
      <c r="BE9" s="122">
        <f t="shared" ref="BE9" si="42">SUM(BE10:BE20)</f>
        <v>0</v>
      </c>
      <c r="BF9" s="122">
        <f t="shared" ref="BF9" si="43">SUM(BF10:BF20)</f>
        <v>0</v>
      </c>
      <c r="BG9" s="122">
        <f t="shared" ref="BG9" si="44">SUM(BG10:BG20)</f>
        <v>0</v>
      </c>
      <c r="BH9" s="122">
        <f t="shared" ref="BH9" si="45">SUM(BH10:BH20)</f>
        <v>0</v>
      </c>
      <c r="BI9" s="122">
        <f t="shared" ref="BI9" si="46">SUM(BI10:BI20)</f>
        <v>0</v>
      </c>
      <c r="BJ9" s="122"/>
      <c r="BK9" s="122">
        <f t="shared" ref="BK9" si="47">SUM(BK10:BK20)</f>
        <v>0</v>
      </c>
      <c r="BL9" s="122">
        <f t="shared" ref="BL9" si="48">SUM(BL10:BL20)</f>
        <v>0</v>
      </c>
      <c r="BM9" s="122">
        <f t="shared" ref="BM9" si="49">SUM(BM10:BM20)</f>
        <v>0</v>
      </c>
      <c r="BN9" s="122">
        <f t="shared" ref="BN9" si="50">SUM(BN10:BN20)</f>
        <v>0</v>
      </c>
      <c r="BO9" s="122">
        <f t="shared" ref="BO9" si="51">SUM(BO10:BO20)</f>
        <v>0</v>
      </c>
      <c r="BP9" s="122">
        <f t="shared" ref="BP9" si="52">SUM(BP10:BP20)</f>
        <v>0</v>
      </c>
      <c r="BQ9" s="122">
        <f t="shared" ref="BQ9" si="53">SUM(BQ10:BQ20)</f>
        <v>0</v>
      </c>
      <c r="BR9" s="122">
        <f t="shared" ref="BR9" si="54">SUM(BR10:BR20)</f>
        <v>0</v>
      </c>
      <c r="BS9" s="122">
        <f t="shared" ref="BS9" si="55">SUM(BS10:BS20)</f>
        <v>0</v>
      </c>
      <c r="BT9" s="122">
        <f t="shared" ref="BT9" si="56">SUM(BT10:BT20)</f>
        <v>0</v>
      </c>
      <c r="BU9" s="122">
        <f t="shared" ref="BU9" si="57">SUM(BU10:BU20)</f>
        <v>0</v>
      </c>
      <c r="BV9" s="122">
        <f t="shared" ref="BV9" si="58">SUM(BV10:BV20)</f>
        <v>0</v>
      </c>
      <c r="BW9" s="122">
        <f t="shared" ref="BW9" si="59">SUM(BW10:BW20)</f>
        <v>0</v>
      </c>
      <c r="BX9" s="122">
        <f t="shared" ref="BX9" si="60">SUM(BX10:BX20)</f>
        <v>0</v>
      </c>
      <c r="BY9" s="122">
        <f t="shared" ref="BY9" si="61">SUM(BY10:BY20)</f>
        <v>0</v>
      </c>
      <c r="BZ9" s="64"/>
    </row>
    <row r="10" spans="1:80" s="37" customFormat="1" ht="28.5" thickBot="1" x14ac:dyDescent="0.4">
      <c r="A10" s="50">
        <v>1</v>
      </c>
      <c r="B10" s="398" t="s">
        <v>135</v>
      </c>
      <c r="C10" s="398"/>
      <c r="D10" s="152" t="s">
        <v>117</v>
      </c>
      <c r="E10" s="152">
        <f>M10*25</f>
        <v>175</v>
      </c>
      <c r="F10" s="152">
        <f>M10*25-G10</f>
        <v>21</v>
      </c>
      <c r="G10" s="14">
        <f>SUM(H10:K10)</f>
        <v>154</v>
      </c>
      <c r="H10" s="171">
        <v>56</v>
      </c>
      <c r="I10" s="171">
        <v>98</v>
      </c>
      <c r="J10" s="171"/>
      <c r="K10" s="229"/>
      <c r="L10" s="172"/>
      <c r="M10" s="32">
        <v>7</v>
      </c>
      <c r="N10" s="194">
        <v>6</v>
      </c>
      <c r="O10" s="194">
        <v>1</v>
      </c>
      <c r="P10" s="65">
        <v>28</v>
      </c>
      <c r="Q10" s="66">
        <v>42</v>
      </c>
      <c r="R10" s="66"/>
      <c r="S10" s="66"/>
      <c r="T10" s="67">
        <v>3</v>
      </c>
      <c r="U10" s="68"/>
      <c r="V10" s="69">
        <v>28</v>
      </c>
      <c r="W10" s="66">
        <v>56</v>
      </c>
      <c r="X10" s="66"/>
      <c r="Y10" s="66"/>
      <c r="Z10" s="67">
        <v>4</v>
      </c>
      <c r="AA10" s="68" t="s">
        <v>59</v>
      </c>
      <c r="AB10" s="69"/>
      <c r="AC10" s="66"/>
      <c r="AD10" s="66"/>
      <c r="AE10" s="66"/>
      <c r="AF10" s="67"/>
      <c r="AG10" s="70"/>
      <c r="AH10" s="65"/>
      <c r="AI10" s="66"/>
      <c r="AJ10" s="66"/>
      <c r="AK10" s="66"/>
      <c r="AL10" s="67"/>
      <c r="AM10" s="70"/>
      <c r="AN10" s="69"/>
      <c r="AO10" s="66"/>
      <c r="AP10" s="66"/>
      <c r="AQ10" s="66"/>
      <c r="AR10" s="67"/>
      <c r="AS10" s="70"/>
      <c r="AT10" s="69"/>
      <c r="AU10" s="66"/>
      <c r="AV10" s="66"/>
      <c r="AW10" s="66"/>
      <c r="AX10" s="67"/>
      <c r="AY10" s="70"/>
      <c r="AZ10" s="69"/>
      <c r="BA10" s="66"/>
      <c r="BB10" s="66"/>
      <c r="BC10" s="66"/>
      <c r="BD10" s="67"/>
      <c r="BE10" s="70"/>
      <c r="BF10" s="65"/>
      <c r="BG10" s="66"/>
      <c r="BH10" s="66"/>
      <c r="BI10" s="66"/>
      <c r="BJ10" s="255"/>
      <c r="BK10" s="67"/>
      <c r="BL10" s="68"/>
      <c r="BM10" s="69"/>
      <c r="BN10" s="66"/>
      <c r="BO10" s="66"/>
      <c r="BP10" s="66"/>
      <c r="BQ10" s="71"/>
      <c r="BR10" s="67"/>
      <c r="BS10" s="70"/>
      <c r="BT10" s="69"/>
      <c r="BU10" s="66"/>
      <c r="BV10" s="66"/>
      <c r="BW10" s="66"/>
      <c r="BX10" s="71"/>
      <c r="BY10" s="67"/>
      <c r="BZ10" s="70"/>
    </row>
    <row r="11" spans="1:80" s="37" customFormat="1" ht="30" customHeight="1" thickBot="1" x14ac:dyDescent="0.4">
      <c r="A11" s="51">
        <v>2</v>
      </c>
      <c r="B11" s="339" t="s">
        <v>74</v>
      </c>
      <c r="C11" s="363"/>
      <c r="D11" s="17" t="s">
        <v>118</v>
      </c>
      <c r="E11" s="16">
        <v>30</v>
      </c>
      <c r="F11" s="16">
        <v>8</v>
      </c>
      <c r="G11" s="14">
        <f>SUM(H11:K11)</f>
        <v>21</v>
      </c>
      <c r="H11" s="171">
        <v>7</v>
      </c>
      <c r="I11" s="171">
        <v>14</v>
      </c>
      <c r="J11" s="171"/>
      <c r="K11" s="173"/>
      <c r="L11" s="172"/>
      <c r="M11" s="32">
        <v>1</v>
      </c>
      <c r="N11" s="54">
        <v>0.5</v>
      </c>
      <c r="O11" s="32">
        <v>0.5</v>
      </c>
      <c r="P11" s="65">
        <v>7</v>
      </c>
      <c r="Q11" s="66">
        <v>14</v>
      </c>
      <c r="R11" s="66"/>
      <c r="S11" s="66"/>
      <c r="T11" s="67">
        <v>1</v>
      </c>
      <c r="U11" s="68" t="s">
        <v>101</v>
      </c>
      <c r="V11" s="69"/>
      <c r="W11" s="66"/>
      <c r="X11" s="66"/>
      <c r="Y11" s="66"/>
      <c r="Z11" s="67"/>
      <c r="AA11" s="68"/>
      <c r="AB11" s="69"/>
      <c r="AC11" s="66"/>
      <c r="AD11" s="66"/>
      <c r="AE11" s="66"/>
      <c r="AF11" s="67"/>
      <c r="AG11" s="70"/>
      <c r="AH11" s="65"/>
      <c r="AI11" s="66"/>
      <c r="AJ11" s="66"/>
      <c r="AK11" s="66"/>
      <c r="AL11" s="67"/>
      <c r="AM11" s="70"/>
      <c r="AN11" s="69"/>
      <c r="AO11" s="66"/>
      <c r="AP11" s="66"/>
      <c r="AQ11" s="66"/>
      <c r="AR11" s="67"/>
      <c r="AS11" s="70"/>
      <c r="AT11" s="69"/>
      <c r="AU11" s="66"/>
      <c r="AV11" s="66"/>
      <c r="AW11" s="66"/>
      <c r="AX11" s="67"/>
      <c r="AY11" s="70"/>
      <c r="AZ11" s="69"/>
      <c r="BA11" s="66"/>
      <c r="BB11" s="66"/>
      <c r="BC11" s="66"/>
      <c r="BD11" s="67"/>
      <c r="BE11" s="70"/>
      <c r="BF11" s="65"/>
      <c r="BG11" s="66"/>
      <c r="BH11" s="66"/>
      <c r="BI11" s="66"/>
      <c r="BJ11" s="255"/>
      <c r="BK11" s="67"/>
      <c r="BL11" s="68"/>
      <c r="BM11" s="69"/>
      <c r="BN11" s="66"/>
      <c r="BO11" s="66"/>
      <c r="BP11" s="66"/>
      <c r="BQ11" s="71"/>
      <c r="BR11" s="67"/>
      <c r="BS11" s="70"/>
      <c r="BT11" s="69"/>
      <c r="BU11" s="66"/>
      <c r="BV11" s="66"/>
      <c r="BW11" s="66"/>
      <c r="BX11" s="71"/>
      <c r="BY11" s="67"/>
      <c r="BZ11" s="70"/>
    </row>
    <row r="12" spans="1:80" s="37" customFormat="1" ht="30" customHeight="1" thickBot="1" x14ac:dyDescent="0.4">
      <c r="A12" s="51">
        <v>3</v>
      </c>
      <c r="B12" s="339" t="s">
        <v>68</v>
      </c>
      <c r="C12" s="363"/>
      <c r="D12" s="153" t="s">
        <v>118</v>
      </c>
      <c r="E12" s="17">
        <v>30</v>
      </c>
      <c r="F12" s="16">
        <v>8</v>
      </c>
      <c r="G12" s="14">
        <f t="shared" ref="G12:G20" si="62">SUM(H12:K12)</f>
        <v>21</v>
      </c>
      <c r="H12" s="171">
        <v>21</v>
      </c>
      <c r="I12" s="171"/>
      <c r="J12" s="171"/>
      <c r="K12" s="173"/>
      <c r="L12" s="172"/>
      <c r="M12" s="32">
        <v>1</v>
      </c>
      <c r="N12" s="32">
        <v>0.5</v>
      </c>
      <c r="O12" s="32">
        <v>0.5</v>
      </c>
      <c r="P12" s="72">
        <v>21</v>
      </c>
      <c r="Q12" s="73"/>
      <c r="R12" s="73"/>
      <c r="S12" s="73"/>
      <c r="T12" s="74">
        <v>1</v>
      </c>
      <c r="U12" s="70" t="s">
        <v>101</v>
      </c>
      <c r="V12" s="72"/>
      <c r="W12" s="73"/>
      <c r="X12" s="73"/>
      <c r="Y12" s="73"/>
      <c r="Z12" s="74"/>
      <c r="AA12" s="75"/>
      <c r="AB12" s="76"/>
      <c r="AC12" s="73"/>
      <c r="AD12" s="73"/>
      <c r="AE12" s="73"/>
      <c r="AF12" s="74"/>
      <c r="AG12" s="77"/>
      <c r="AH12" s="72"/>
      <c r="AI12" s="73"/>
      <c r="AJ12" s="78"/>
      <c r="AK12" s="73"/>
      <c r="AL12" s="74"/>
      <c r="AM12" s="77"/>
      <c r="AN12" s="76"/>
      <c r="AO12" s="73"/>
      <c r="AP12" s="73"/>
      <c r="AQ12" s="73"/>
      <c r="AR12" s="74"/>
      <c r="AS12" s="77"/>
      <c r="AT12" s="76"/>
      <c r="AU12" s="73"/>
      <c r="AV12" s="73"/>
      <c r="AW12" s="73"/>
      <c r="AX12" s="74"/>
      <c r="AY12" s="77"/>
      <c r="AZ12" s="76"/>
      <c r="BA12" s="73"/>
      <c r="BB12" s="73"/>
      <c r="BC12" s="73"/>
      <c r="BD12" s="74"/>
      <c r="BE12" s="77"/>
      <c r="BF12" s="72"/>
      <c r="BG12" s="73"/>
      <c r="BH12" s="78"/>
      <c r="BI12" s="73"/>
      <c r="BJ12" s="256"/>
      <c r="BK12" s="74"/>
      <c r="BL12" s="75"/>
      <c r="BM12" s="76"/>
      <c r="BN12" s="73"/>
      <c r="BO12" s="73"/>
      <c r="BP12" s="73"/>
      <c r="BQ12" s="79"/>
      <c r="BR12" s="74"/>
      <c r="BS12" s="77"/>
      <c r="BT12" s="76"/>
      <c r="BU12" s="73"/>
      <c r="BV12" s="73"/>
      <c r="BW12" s="73"/>
      <c r="BX12" s="79"/>
      <c r="BY12" s="74"/>
      <c r="BZ12" s="77"/>
    </row>
    <row r="13" spans="1:80" ht="28.5" thickBot="1" x14ac:dyDescent="0.4">
      <c r="A13" s="51">
        <v>4</v>
      </c>
      <c r="B13" s="339" t="s">
        <v>136</v>
      </c>
      <c r="C13" s="363"/>
      <c r="D13" s="154" t="s">
        <v>119</v>
      </c>
      <c r="E13" s="17">
        <v>120</v>
      </c>
      <c r="F13" s="16">
        <v>29</v>
      </c>
      <c r="G13" s="14">
        <f t="shared" si="62"/>
        <v>91</v>
      </c>
      <c r="H13" s="171">
        <v>28</v>
      </c>
      <c r="I13" s="171">
        <v>63</v>
      </c>
      <c r="J13" s="171"/>
      <c r="K13" s="173"/>
      <c r="L13" s="172"/>
      <c r="M13" s="32">
        <v>4</v>
      </c>
      <c r="N13" s="32">
        <v>3</v>
      </c>
      <c r="O13" s="32">
        <v>1</v>
      </c>
      <c r="P13" s="80"/>
      <c r="Q13" s="284"/>
      <c r="R13" s="284"/>
      <c r="S13" s="284"/>
      <c r="T13" s="54"/>
      <c r="U13" s="241"/>
      <c r="V13" s="81">
        <v>14</v>
      </c>
      <c r="W13" s="82">
        <v>35</v>
      </c>
      <c r="X13" s="82"/>
      <c r="Y13" s="82"/>
      <c r="Z13" s="74">
        <v>2</v>
      </c>
      <c r="AA13" s="75"/>
      <c r="AB13" s="81">
        <v>14</v>
      </c>
      <c r="AC13" s="82">
        <v>28</v>
      </c>
      <c r="AD13" s="82"/>
      <c r="AE13" s="82"/>
      <c r="AF13" s="74">
        <v>2</v>
      </c>
      <c r="AG13" s="70" t="s">
        <v>59</v>
      </c>
      <c r="AH13" s="65"/>
      <c r="AI13" s="66"/>
      <c r="AJ13" s="66"/>
      <c r="AK13" s="66"/>
      <c r="AL13" s="67"/>
      <c r="AM13" s="70"/>
      <c r="AN13" s="83"/>
      <c r="AO13" s="284"/>
      <c r="AP13" s="284"/>
      <c r="AQ13" s="73"/>
      <c r="AR13" s="74"/>
      <c r="AS13" s="77"/>
      <c r="AT13" s="76"/>
      <c r="AU13" s="73"/>
      <c r="AV13" s="73"/>
      <c r="AW13" s="73"/>
      <c r="AX13" s="74"/>
      <c r="AY13" s="77"/>
      <c r="AZ13" s="76"/>
      <c r="BA13" s="73"/>
      <c r="BB13" s="73"/>
      <c r="BC13" s="73"/>
      <c r="BD13" s="74"/>
      <c r="BE13" s="77"/>
      <c r="BF13" s="72"/>
      <c r="BG13" s="73"/>
      <c r="BH13" s="78"/>
      <c r="BI13" s="73"/>
      <c r="BJ13" s="256"/>
      <c r="BK13" s="74"/>
      <c r="BL13" s="75"/>
      <c r="BM13" s="76"/>
      <c r="BN13" s="73"/>
      <c r="BO13" s="73"/>
      <c r="BP13" s="73"/>
      <c r="BQ13" s="79"/>
      <c r="BR13" s="74"/>
      <c r="BS13" s="77"/>
      <c r="BT13" s="83"/>
      <c r="BU13" s="284"/>
      <c r="BV13" s="284"/>
      <c r="BW13" s="284"/>
      <c r="BX13" s="84"/>
      <c r="BY13" s="74"/>
      <c r="BZ13" s="77"/>
      <c r="CA13" s="45"/>
      <c r="CB13" s="45"/>
    </row>
    <row r="14" spans="1:80" s="37" customFormat="1" ht="30" customHeight="1" thickBot="1" x14ac:dyDescent="0.4">
      <c r="A14" s="51">
        <v>5</v>
      </c>
      <c r="B14" s="339" t="s">
        <v>30</v>
      </c>
      <c r="C14" s="363"/>
      <c r="D14" s="17" t="s">
        <v>120</v>
      </c>
      <c r="E14" s="17">
        <v>60</v>
      </c>
      <c r="F14" s="16">
        <v>18</v>
      </c>
      <c r="G14" s="14">
        <f t="shared" si="62"/>
        <v>42</v>
      </c>
      <c r="H14" s="171">
        <v>14</v>
      </c>
      <c r="I14" s="171">
        <v>28</v>
      </c>
      <c r="J14" s="171"/>
      <c r="K14" s="173"/>
      <c r="L14" s="172"/>
      <c r="M14" s="32">
        <v>2</v>
      </c>
      <c r="N14" s="32">
        <v>1.5</v>
      </c>
      <c r="O14" s="32">
        <v>0.5</v>
      </c>
      <c r="P14" s="72">
        <v>14</v>
      </c>
      <c r="Q14" s="73">
        <v>28</v>
      </c>
      <c r="R14" s="73"/>
      <c r="S14" s="73"/>
      <c r="T14" s="74">
        <v>2</v>
      </c>
      <c r="U14" s="75" t="s">
        <v>59</v>
      </c>
      <c r="V14" s="76"/>
      <c r="W14" s="73"/>
      <c r="X14" s="73"/>
      <c r="Y14" s="73"/>
      <c r="Z14" s="74"/>
      <c r="AA14" s="75"/>
      <c r="AB14" s="76"/>
      <c r="AC14" s="73"/>
      <c r="AD14" s="73"/>
      <c r="AE14" s="73"/>
      <c r="AF14" s="74"/>
      <c r="AG14" s="77"/>
      <c r="AH14" s="72"/>
      <c r="AI14" s="73"/>
      <c r="AJ14" s="78"/>
      <c r="AK14" s="73"/>
      <c r="AL14" s="74"/>
      <c r="AM14" s="77"/>
      <c r="AN14" s="76"/>
      <c r="AO14" s="73"/>
      <c r="AP14" s="73"/>
      <c r="AQ14" s="73"/>
      <c r="AR14" s="74"/>
      <c r="AS14" s="77"/>
      <c r="AT14" s="76"/>
      <c r="AU14" s="73"/>
      <c r="AV14" s="73"/>
      <c r="AW14" s="73"/>
      <c r="AX14" s="74"/>
      <c r="AY14" s="77"/>
      <c r="AZ14" s="76"/>
      <c r="BA14" s="73"/>
      <c r="BB14" s="73"/>
      <c r="BC14" s="73"/>
      <c r="BD14" s="74"/>
      <c r="BE14" s="77"/>
      <c r="BF14" s="72"/>
      <c r="BG14" s="73"/>
      <c r="BH14" s="78"/>
      <c r="BI14" s="73"/>
      <c r="BJ14" s="256"/>
      <c r="BK14" s="74"/>
      <c r="BL14" s="75"/>
      <c r="BM14" s="76"/>
      <c r="BN14" s="73"/>
      <c r="BO14" s="73"/>
      <c r="BP14" s="73"/>
      <c r="BQ14" s="79"/>
      <c r="BR14" s="74"/>
      <c r="BS14" s="77"/>
      <c r="BT14" s="76"/>
      <c r="BU14" s="73"/>
      <c r="BV14" s="73"/>
      <c r="BW14" s="73"/>
      <c r="BX14" s="79"/>
      <c r="BY14" s="74"/>
      <c r="BZ14" s="77"/>
    </row>
    <row r="15" spans="1:80" s="37" customFormat="1" ht="30" customHeight="1" thickBot="1" x14ac:dyDescent="0.4">
      <c r="A15" s="51">
        <v>6</v>
      </c>
      <c r="B15" s="339" t="s">
        <v>31</v>
      </c>
      <c r="C15" s="363"/>
      <c r="D15" s="17" t="s">
        <v>118</v>
      </c>
      <c r="E15" s="17">
        <f>M15*25</f>
        <v>25</v>
      </c>
      <c r="F15" s="16">
        <f>M15*25-G15</f>
        <v>11</v>
      </c>
      <c r="G15" s="14">
        <f t="shared" si="62"/>
        <v>14</v>
      </c>
      <c r="H15" s="171">
        <v>14</v>
      </c>
      <c r="I15" s="171"/>
      <c r="J15" s="171"/>
      <c r="K15" s="173"/>
      <c r="L15" s="172"/>
      <c r="M15" s="32">
        <v>1</v>
      </c>
      <c r="N15" s="32">
        <v>0.5</v>
      </c>
      <c r="O15" s="32">
        <v>0.5</v>
      </c>
      <c r="P15" s="72">
        <v>14</v>
      </c>
      <c r="Q15" s="73"/>
      <c r="R15" s="73"/>
      <c r="S15" s="73"/>
      <c r="T15" s="74">
        <v>1</v>
      </c>
      <c r="U15" s="75" t="s">
        <v>101</v>
      </c>
      <c r="V15" s="76"/>
      <c r="W15" s="73"/>
      <c r="X15" s="73"/>
      <c r="Y15" s="73"/>
      <c r="Z15" s="74"/>
      <c r="AA15" s="75"/>
      <c r="AB15" s="76"/>
      <c r="AC15" s="73"/>
      <c r="AD15" s="73"/>
      <c r="AE15" s="73"/>
      <c r="AF15" s="74"/>
      <c r="AG15" s="70"/>
      <c r="AH15" s="65"/>
      <c r="AI15" s="66"/>
      <c r="AJ15" s="66"/>
      <c r="AK15" s="66"/>
      <c r="AL15" s="67"/>
      <c r="AM15" s="70"/>
      <c r="AN15" s="76"/>
      <c r="AO15" s="73"/>
      <c r="AP15" s="73"/>
      <c r="AQ15" s="73"/>
      <c r="AR15" s="74"/>
      <c r="AS15" s="77"/>
      <c r="AT15" s="76"/>
      <c r="AU15" s="73"/>
      <c r="AV15" s="73"/>
      <c r="AW15" s="73"/>
      <c r="AX15" s="74"/>
      <c r="AY15" s="77"/>
      <c r="AZ15" s="76"/>
      <c r="BA15" s="73"/>
      <c r="BB15" s="73"/>
      <c r="BC15" s="73"/>
      <c r="BD15" s="74"/>
      <c r="BE15" s="77"/>
      <c r="BF15" s="72"/>
      <c r="BG15" s="73"/>
      <c r="BH15" s="78"/>
      <c r="BI15" s="73"/>
      <c r="BJ15" s="256"/>
      <c r="BK15" s="74"/>
      <c r="BL15" s="75"/>
      <c r="BM15" s="76"/>
      <c r="BN15" s="73"/>
      <c r="BO15" s="73"/>
      <c r="BP15" s="73"/>
      <c r="BQ15" s="79"/>
      <c r="BR15" s="74"/>
      <c r="BS15" s="77"/>
      <c r="BT15" s="76"/>
      <c r="BU15" s="73"/>
      <c r="BV15" s="73"/>
      <c r="BW15" s="73"/>
      <c r="BX15" s="79"/>
      <c r="BY15" s="74"/>
      <c r="BZ15" s="77"/>
    </row>
    <row r="16" spans="1:80" s="37" customFormat="1" ht="28.5" thickBot="1" x14ac:dyDescent="0.4">
      <c r="A16" s="51">
        <v>7</v>
      </c>
      <c r="B16" s="339" t="s">
        <v>137</v>
      </c>
      <c r="C16" s="363"/>
      <c r="D16" s="17" t="s">
        <v>117</v>
      </c>
      <c r="E16" s="17">
        <v>90</v>
      </c>
      <c r="F16" s="16">
        <v>20</v>
      </c>
      <c r="G16" s="14">
        <f t="shared" si="62"/>
        <v>70</v>
      </c>
      <c r="H16" s="171">
        <v>28</v>
      </c>
      <c r="I16" s="171">
        <v>42</v>
      </c>
      <c r="J16" s="171"/>
      <c r="K16" s="173"/>
      <c r="L16" s="172"/>
      <c r="M16" s="32">
        <v>3</v>
      </c>
      <c r="N16" s="32">
        <v>2.5</v>
      </c>
      <c r="O16" s="32">
        <v>0.5</v>
      </c>
      <c r="P16" s="72"/>
      <c r="Q16" s="73"/>
      <c r="R16" s="73"/>
      <c r="S16" s="73"/>
      <c r="T16" s="74"/>
      <c r="U16" s="75"/>
      <c r="V16" s="76">
        <v>28</v>
      </c>
      <c r="W16" s="73">
        <v>42</v>
      </c>
      <c r="X16" s="73"/>
      <c r="Y16" s="73"/>
      <c r="Z16" s="74">
        <v>3</v>
      </c>
      <c r="AA16" s="75" t="s">
        <v>59</v>
      </c>
      <c r="AB16" s="76"/>
      <c r="AC16" s="73"/>
      <c r="AD16" s="73"/>
      <c r="AE16" s="73"/>
      <c r="AF16" s="74"/>
      <c r="AG16" s="77"/>
      <c r="AH16" s="72"/>
      <c r="AI16" s="73"/>
      <c r="AJ16" s="78"/>
      <c r="AK16" s="73"/>
      <c r="AL16" s="74"/>
      <c r="AM16" s="77"/>
      <c r="AN16" s="76"/>
      <c r="AO16" s="73"/>
      <c r="AP16" s="73"/>
      <c r="AQ16" s="73"/>
      <c r="AR16" s="74"/>
      <c r="AS16" s="77"/>
      <c r="AT16" s="76"/>
      <c r="AU16" s="73"/>
      <c r="AV16" s="73"/>
      <c r="AW16" s="73"/>
      <c r="AX16" s="74"/>
      <c r="AY16" s="77"/>
      <c r="AZ16" s="76"/>
      <c r="BA16" s="73"/>
      <c r="BB16" s="73"/>
      <c r="BC16" s="73"/>
      <c r="BD16" s="74"/>
      <c r="BE16" s="77"/>
      <c r="BF16" s="72"/>
      <c r="BG16" s="73"/>
      <c r="BH16" s="78"/>
      <c r="BI16" s="73"/>
      <c r="BJ16" s="256"/>
      <c r="BK16" s="74"/>
      <c r="BL16" s="75"/>
      <c r="BM16" s="76"/>
      <c r="BN16" s="73"/>
      <c r="BO16" s="73"/>
      <c r="BP16" s="73"/>
      <c r="BQ16" s="79"/>
      <c r="BR16" s="74"/>
      <c r="BS16" s="77"/>
      <c r="BT16" s="76"/>
      <c r="BU16" s="73"/>
      <c r="BV16" s="73"/>
      <c r="BW16" s="73"/>
      <c r="BX16" s="79"/>
      <c r="BY16" s="74"/>
      <c r="BZ16" s="77"/>
    </row>
    <row r="17" spans="1:78" s="37" customFormat="1" ht="30" customHeight="1" thickBot="1" x14ac:dyDescent="0.4">
      <c r="A17" s="51">
        <v>8</v>
      </c>
      <c r="B17" s="339" t="s">
        <v>67</v>
      </c>
      <c r="C17" s="363"/>
      <c r="D17" s="154" t="s">
        <v>121</v>
      </c>
      <c r="E17" s="17">
        <f>M17*25</f>
        <v>50</v>
      </c>
      <c r="F17" s="16">
        <f>M17*25-G17</f>
        <v>22</v>
      </c>
      <c r="G17" s="14">
        <f t="shared" si="62"/>
        <v>28</v>
      </c>
      <c r="H17" s="171">
        <v>14</v>
      </c>
      <c r="I17" s="171">
        <v>14</v>
      </c>
      <c r="J17" s="171"/>
      <c r="K17" s="173"/>
      <c r="L17" s="172"/>
      <c r="M17" s="32">
        <v>2</v>
      </c>
      <c r="N17" s="32">
        <v>1.5</v>
      </c>
      <c r="O17" s="32">
        <v>0.5</v>
      </c>
      <c r="P17" s="72"/>
      <c r="Q17" s="73"/>
      <c r="R17" s="73"/>
      <c r="S17" s="73"/>
      <c r="T17" s="74"/>
      <c r="U17" s="75"/>
      <c r="V17" s="76"/>
      <c r="W17" s="73"/>
      <c r="X17" s="73"/>
      <c r="Y17" s="73"/>
      <c r="Z17" s="74"/>
      <c r="AA17" s="75"/>
      <c r="AB17" s="76">
        <v>14</v>
      </c>
      <c r="AC17" s="73">
        <v>14</v>
      </c>
      <c r="AD17" s="73"/>
      <c r="AE17" s="73"/>
      <c r="AF17" s="74">
        <v>2</v>
      </c>
      <c r="AG17" s="70" t="s">
        <v>101</v>
      </c>
      <c r="AH17" s="65"/>
      <c r="AI17" s="66"/>
      <c r="AJ17" s="66"/>
      <c r="AK17" s="66"/>
      <c r="AL17" s="67"/>
      <c r="AM17" s="70"/>
      <c r="AN17" s="76"/>
      <c r="AO17" s="73"/>
      <c r="AP17" s="73"/>
      <c r="AQ17" s="73"/>
      <c r="AR17" s="74"/>
      <c r="AS17" s="77"/>
      <c r="AT17" s="76"/>
      <c r="AU17" s="73"/>
      <c r="AV17" s="73"/>
      <c r="AW17" s="73"/>
      <c r="AX17" s="74"/>
      <c r="AY17" s="77"/>
      <c r="AZ17" s="76"/>
      <c r="BA17" s="73"/>
      <c r="BB17" s="73"/>
      <c r="BC17" s="73"/>
      <c r="BD17" s="74"/>
      <c r="BE17" s="77"/>
      <c r="BF17" s="72"/>
      <c r="BG17" s="73"/>
      <c r="BH17" s="78"/>
      <c r="BI17" s="73"/>
      <c r="BJ17" s="256"/>
      <c r="BK17" s="74"/>
      <c r="BL17" s="75"/>
      <c r="BM17" s="76"/>
      <c r="BN17" s="73"/>
      <c r="BO17" s="73"/>
      <c r="BP17" s="73"/>
      <c r="BQ17" s="79"/>
      <c r="BR17" s="74"/>
      <c r="BS17" s="77"/>
      <c r="BT17" s="76"/>
      <c r="BU17" s="73"/>
      <c r="BV17" s="73"/>
      <c r="BW17" s="73"/>
      <c r="BX17" s="79"/>
      <c r="BY17" s="74"/>
      <c r="BZ17" s="77"/>
    </row>
    <row r="18" spans="1:78" s="37" customFormat="1" ht="30" customHeight="1" thickBot="1" x14ac:dyDescent="0.4">
      <c r="A18" s="51">
        <v>9</v>
      </c>
      <c r="B18" s="339" t="s">
        <v>210</v>
      </c>
      <c r="C18" s="363"/>
      <c r="D18" s="17" t="s">
        <v>122</v>
      </c>
      <c r="E18" s="17">
        <f>M18*25</f>
        <v>50</v>
      </c>
      <c r="F18" s="16">
        <f>M18*25-G18</f>
        <v>22</v>
      </c>
      <c r="G18" s="14">
        <f t="shared" si="62"/>
        <v>28</v>
      </c>
      <c r="H18" s="171"/>
      <c r="I18" s="171"/>
      <c r="J18" s="171">
        <v>28</v>
      </c>
      <c r="K18" s="173"/>
      <c r="L18" s="172"/>
      <c r="M18" s="32">
        <v>2</v>
      </c>
      <c r="N18" s="32">
        <v>1.5</v>
      </c>
      <c r="O18" s="32">
        <v>0.5</v>
      </c>
      <c r="P18" s="72"/>
      <c r="Q18" s="73"/>
      <c r="R18" s="73"/>
      <c r="S18" s="73"/>
      <c r="T18" s="74"/>
      <c r="U18" s="75"/>
      <c r="V18" s="76"/>
      <c r="W18" s="73"/>
      <c r="X18" s="73">
        <v>28</v>
      </c>
      <c r="Y18" s="73"/>
      <c r="Z18" s="74">
        <v>2</v>
      </c>
      <c r="AA18" s="75" t="s">
        <v>101</v>
      </c>
      <c r="AB18" s="76"/>
      <c r="AC18" s="242"/>
      <c r="AD18" s="73"/>
      <c r="AE18" s="73"/>
      <c r="AF18" s="74"/>
      <c r="AG18" s="77"/>
      <c r="AH18" s="72"/>
      <c r="AI18" s="73"/>
      <c r="AJ18" s="78"/>
      <c r="AK18" s="73"/>
      <c r="AL18" s="74"/>
      <c r="AM18" s="77"/>
      <c r="AN18" s="76"/>
      <c r="AO18" s="73"/>
      <c r="AP18" s="73"/>
      <c r="AQ18" s="73"/>
      <c r="AR18" s="74"/>
      <c r="AS18" s="77"/>
      <c r="AT18" s="76"/>
      <c r="AU18" s="73"/>
      <c r="AV18" s="73"/>
      <c r="AW18" s="73"/>
      <c r="AX18" s="74"/>
      <c r="AY18" s="77"/>
      <c r="AZ18" s="76"/>
      <c r="BA18" s="73"/>
      <c r="BB18" s="73"/>
      <c r="BC18" s="73"/>
      <c r="BD18" s="74"/>
      <c r="BE18" s="77"/>
      <c r="BF18" s="72"/>
      <c r="BG18" s="73"/>
      <c r="BH18" s="78"/>
      <c r="BI18" s="73"/>
      <c r="BJ18" s="256"/>
      <c r="BK18" s="74"/>
      <c r="BL18" s="75"/>
      <c r="BM18" s="76"/>
      <c r="BN18" s="73"/>
      <c r="BO18" s="73"/>
      <c r="BP18" s="73"/>
      <c r="BQ18" s="79"/>
      <c r="BR18" s="74"/>
      <c r="BS18" s="77"/>
      <c r="BT18" s="76"/>
      <c r="BU18" s="73"/>
      <c r="BV18" s="73"/>
      <c r="BW18" s="73"/>
      <c r="BX18" s="79"/>
      <c r="BY18" s="74"/>
      <c r="BZ18" s="77"/>
    </row>
    <row r="19" spans="1:78" s="37" customFormat="1" ht="30" customHeight="1" thickBot="1" x14ac:dyDescent="0.4">
      <c r="A19" s="51">
        <v>10</v>
      </c>
      <c r="B19" s="339" t="s">
        <v>32</v>
      </c>
      <c r="C19" s="363"/>
      <c r="D19" s="17" t="s">
        <v>119</v>
      </c>
      <c r="E19" s="17">
        <f>M19*25</f>
        <v>50</v>
      </c>
      <c r="F19" s="16">
        <f>M19*25-G19</f>
        <v>8</v>
      </c>
      <c r="G19" s="14">
        <f t="shared" si="62"/>
        <v>42</v>
      </c>
      <c r="H19" s="171">
        <v>14</v>
      </c>
      <c r="I19" s="171">
        <v>28</v>
      </c>
      <c r="J19" s="171"/>
      <c r="K19" s="173"/>
      <c r="L19" s="172"/>
      <c r="M19" s="32">
        <v>2</v>
      </c>
      <c r="N19" s="32">
        <v>1.5</v>
      </c>
      <c r="O19" s="54">
        <v>0.5</v>
      </c>
      <c r="P19" s="85"/>
      <c r="Q19" s="86"/>
      <c r="R19" s="86"/>
      <c r="S19" s="86"/>
      <c r="T19" s="87"/>
      <c r="U19" s="88"/>
      <c r="V19" s="89"/>
      <c r="W19" s="86"/>
      <c r="X19" s="86"/>
      <c r="Y19" s="86"/>
      <c r="Z19" s="74"/>
      <c r="AA19" s="75"/>
      <c r="AB19" s="89">
        <v>14</v>
      </c>
      <c r="AC19" s="86">
        <v>28</v>
      </c>
      <c r="AD19" s="86"/>
      <c r="AE19" s="86"/>
      <c r="AF19" s="87">
        <v>2</v>
      </c>
      <c r="AG19" s="70" t="s">
        <v>59</v>
      </c>
      <c r="AH19" s="65"/>
      <c r="AI19" s="66"/>
      <c r="AJ19" s="66"/>
      <c r="AK19" s="66"/>
      <c r="AL19" s="67"/>
      <c r="AM19" s="77"/>
      <c r="AN19" s="76"/>
      <c r="AO19" s="73"/>
      <c r="AP19" s="73"/>
      <c r="AQ19" s="73"/>
      <c r="AR19" s="74"/>
      <c r="AS19" s="77"/>
      <c r="AT19" s="76"/>
      <c r="AU19" s="73"/>
      <c r="AV19" s="73"/>
      <c r="AW19" s="73"/>
      <c r="AX19" s="74"/>
      <c r="AY19" s="77"/>
      <c r="AZ19" s="76"/>
      <c r="BA19" s="73"/>
      <c r="BB19" s="73"/>
      <c r="BC19" s="73"/>
      <c r="BD19" s="74"/>
      <c r="BE19" s="77"/>
      <c r="BF19" s="72"/>
      <c r="BG19" s="73"/>
      <c r="BH19" s="78"/>
      <c r="BI19" s="73"/>
      <c r="BJ19" s="256"/>
      <c r="BK19" s="74"/>
      <c r="BL19" s="75"/>
      <c r="BM19" s="76"/>
      <c r="BN19" s="73"/>
      <c r="BO19" s="73"/>
      <c r="BP19" s="73"/>
      <c r="BQ19" s="79"/>
      <c r="BR19" s="74"/>
      <c r="BS19" s="77"/>
      <c r="BT19" s="89"/>
      <c r="BU19" s="86"/>
      <c r="BV19" s="86"/>
      <c r="BW19" s="86"/>
      <c r="BX19" s="90"/>
      <c r="BY19" s="74"/>
      <c r="BZ19" s="77"/>
    </row>
    <row r="20" spans="1:78" s="37" customFormat="1" ht="30" customHeight="1" thickBot="1" x14ac:dyDescent="0.4">
      <c r="A20" s="126">
        <v>11</v>
      </c>
      <c r="B20" s="404" t="s">
        <v>46</v>
      </c>
      <c r="C20" s="405"/>
      <c r="D20" s="155" t="s">
        <v>121</v>
      </c>
      <c r="E20" s="19">
        <f>M20*25</f>
        <v>25</v>
      </c>
      <c r="F20" s="99">
        <f>M20*25-G20</f>
        <v>11</v>
      </c>
      <c r="G20" s="14">
        <f t="shared" si="62"/>
        <v>14</v>
      </c>
      <c r="H20" s="174">
        <v>14</v>
      </c>
      <c r="I20" s="174"/>
      <c r="J20" s="174"/>
      <c r="K20" s="246"/>
      <c r="L20" s="175"/>
      <c r="M20" s="59">
        <v>1</v>
      </c>
      <c r="N20" s="60">
        <v>0.5</v>
      </c>
      <c r="O20" s="60">
        <v>0.5</v>
      </c>
      <c r="P20" s="85"/>
      <c r="Q20" s="86"/>
      <c r="R20" s="86"/>
      <c r="S20" s="86"/>
      <c r="T20" s="87"/>
      <c r="U20" s="88"/>
      <c r="V20" s="89"/>
      <c r="W20" s="86"/>
      <c r="X20" s="86"/>
      <c r="Y20" s="86"/>
      <c r="Z20" s="87"/>
      <c r="AA20" s="88"/>
      <c r="AB20" s="89">
        <v>14</v>
      </c>
      <c r="AC20" s="86"/>
      <c r="AD20" s="86"/>
      <c r="AE20" s="86"/>
      <c r="AF20" s="87">
        <v>1</v>
      </c>
      <c r="AG20" s="91" t="s">
        <v>101</v>
      </c>
      <c r="AH20" s="85"/>
      <c r="AI20" s="86"/>
      <c r="AJ20" s="127"/>
      <c r="AK20" s="86"/>
      <c r="AL20" s="87"/>
      <c r="AM20" s="91"/>
      <c r="AN20" s="89"/>
      <c r="AO20" s="86"/>
      <c r="AP20" s="86"/>
      <c r="AQ20" s="86"/>
      <c r="AR20" s="87"/>
      <c r="AS20" s="91"/>
      <c r="AT20" s="89"/>
      <c r="AU20" s="86"/>
      <c r="AV20" s="86"/>
      <c r="AW20" s="86"/>
      <c r="AX20" s="87"/>
      <c r="AY20" s="91"/>
      <c r="AZ20" s="89"/>
      <c r="BA20" s="86"/>
      <c r="BB20" s="86"/>
      <c r="BC20" s="86"/>
      <c r="BD20" s="87"/>
      <c r="BE20" s="91"/>
      <c r="BF20" s="85"/>
      <c r="BG20" s="86"/>
      <c r="BH20" s="127"/>
      <c r="BI20" s="86"/>
      <c r="BJ20" s="257"/>
      <c r="BK20" s="87"/>
      <c r="BL20" s="88"/>
      <c r="BM20" s="89"/>
      <c r="BN20" s="86"/>
      <c r="BO20" s="86"/>
      <c r="BP20" s="86"/>
      <c r="BQ20" s="90"/>
      <c r="BR20" s="87"/>
      <c r="BS20" s="91"/>
      <c r="BT20" s="89"/>
      <c r="BU20" s="86"/>
      <c r="BV20" s="86"/>
      <c r="BW20" s="86"/>
      <c r="BX20" s="90"/>
      <c r="BY20" s="87"/>
      <c r="BZ20" s="91"/>
    </row>
    <row r="21" spans="1:78" s="37" customFormat="1" ht="30" customHeight="1" thickBot="1" x14ac:dyDescent="0.4">
      <c r="A21" s="13" t="s">
        <v>25</v>
      </c>
      <c r="B21" s="366" t="s">
        <v>162</v>
      </c>
      <c r="C21" s="399"/>
      <c r="D21" s="13"/>
      <c r="E21" s="122">
        <f>SUM(E22:E38)</f>
        <v>605</v>
      </c>
      <c r="F21" s="122">
        <f t="shared" ref="F21:O21" si="63">SUM(F22:F38)</f>
        <v>137.5</v>
      </c>
      <c r="G21" s="122">
        <f t="shared" si="63"/>
        <v>455</v>
      </c>
      <c r="H21" s="122">
        <f t="shared" si="63"/>
        <v>178</v>
      </c>
      <c r="I21" s="122">
        <f t="shared" si="63"/>
        <v>263</v>
      </c>
      <c r="J21" s="122">
        <f t="shared" si="63"/>
        <v>14</v>
      </c>
      <c r="K21" s="122">
        <f t="shared" si="63"/>
        <v>0</v>
      </c>
      <c r="L21" s="122"/>
      <c r="M21" s="122">
        <f>SUM(M22:M38)</f>
        <v>21</v>
      </c>
      <c r="N21" s="122">
        <f t="shared" si="63"/>
        <v>14</v>
      </c>
      <c r="O21" s="122">
        <f t="shared" si="63"/>
        <v>7</v>
      </c>
      <c r="P21" s="122">
        <f t="shared" ref="P21" si="64">SUM(P22:P38)</f>
        <v>49</v>
      </c>
      <c r="Q21" s="122">
        <f t="shared" ref="Q21" si="65">SUM(Q22:Q38)</f>
        <v>63</v>
      </c>
      <c r="R21" s="122">
        <f t="shared" ref="R21" si="66">SUM(R22:R38)</f>
        <v>0</v>
      </c>
      <c r="S21" s="122">
        <f t="shared" ref="S21" si="67">SUM(S22:S38)</f>
        <v>0</v>
      </c>
      <c r="T21" s="122">
        <f t="shared" ref="T21" si="68">SUM(T22:T38)</f>
        <v>5.5</v>
      </c>
      <c r="U21" s="122">
        <f t="shared" ref="U21" si="69">SUM(U22:U38)</f>
        <v>0</v>
      </c>
      <c r="V21" s="122">
        <f t="shared" ref="V21" si="70">SUM(V22:V38)</f>
        <v>48</v>
      </c>
      <c r="W21" s="122">
        <f t="shared" ref="W21" si="71">SUM(W22:W38)</f>
        <v>74</v>
      </c>
      <c r="X21" s="122">
        <f t="shared" ref="X21" si="72">SUM(X22:X38)</f>
        <v>14</v>
      </c>
      <c r="Y21" s="122">
        <f t="shared" ref="Y21" si="73">SUM(Y22:Y38)</f>
        <v>0</v>
      </c>
      <c r="Z21" s="122">
        <f t="shared" ref="Z21" si="74">SUM(Z22:Z38)</f>
        <v>6.5</v>
      </c>
      <c r="AA21" s="122">
        <f t="shared" ref="AA21" si="75">SUM(AA22:AA38)</f>
        <v>0</v>
      </c>
      <c r="AB21" s="122">
        <f t="shared" ref="AB21" si="76">SUM(AB22:AB38)</f>
        <v>7</v>
      </c>
      <c r="AC21" s="122">
        <f t="shared" ref="AC21" si="77">SUM(AC22:AC38)</f>
        <v>42</v>
      </c>
      <c r="AD21" s="122">
        <f t="shared" ref="AD21" si="78">SUM(AD22:AD38)</f>
        <v>0</v>
      </c>
      <c r="AE21" s="122">
        <f t="shared" ref="AE21" si="79">SUM(AE22:AE38)</f>
        <v>0</v>
      </c>
      <c r="AF21" s="122">
        <f t="shared" ref="AF21" si="80">SUM(AF22:AF38)</f>
        <v>2</v>
      </c>
      <c r="AG21" s="122">
        <f t="shared" ref="AG21" si="81">SUM(AG22:AG38)</f>
        <v>0</v>
      </c>
      <c r="AH21" s="122">
        <f t="shared" ref="AH21" si="82">SUM(AH22:AH38)</f>
        <v>0</v>
      </c>
      <c r="AI21" s="122">
        <f t="shared" ref="AI21" si="83">SUM(AI22:AI38)</f>
        <v>28</v>
      </c>
      <c r="AJ21" s="122">
        <f t="shared" ref="AJ21" si="84">SUM(AJ22:AJ38)</f>
        <v>0</v>
      </c>
      <c r="AK21" s="122">
        <f t="shared" ref="AK21" si="85">SUM(AK22:AK38)</f>
        <v>0</v>
      </c>
      <c r="AL21" s="122">
        <f t="shared" ref="AL21" si="86">SUM(AL22:AL38)</f>
        <v>1</v>
      </c>
      <c r="AM21" s="122">
        <f t="shared" ref="AM21" si="87">SUM(AM22:AM38)</f>
        <v>0</v>
      </c>
      <c r="AN21" s="122">
        <f t="shared" ref="AN21" si="88">SUM(AN22:AN38)</f>
        <v>0</v>
      </c>
      <c r="AO21" s="122">
        <f t="shared" ref="AO21" si="89">SUM(AO22:AO38)</f>
        <v>28</v>
      </c>
      <c r="AP21" s="122">
        <f t="shared" ref="AP21" si="90">SUM(AP22:AP38)</f>
        <v>0</v>
      </c>
      <c r="AQ21" s="122">
        <f t="shared" ref="AQ21" si="91">SUM(AQ22:AQ38)</f>
        <v>0</v>
      </c>
      <c r="AR21" s="122">
        <f t="shared" ref="AR21" si="92">SUM(AR22:AR38)</f>
        <v>1</v>
      </c>
      <c r="AS21" s="122">
        <f t="shared" ref="AS21" si="93">SUM(AS22:AS38)</f>
        <v>0</v>
      </c>
      <c r="AT21" s="122">
        <f t="shared" ref="AT21" si="94">SUM(AT22:AT38)</f>
        <v>0</v>
      </c>
      <c r="AU21" s="122">
        <f t="shared" ref="AU21" si="95">SUM(AU22:AU38)</f>
        <v>28</v>
      </c>
      <c r="AV21" s="122">
        <f t="shared" ref="AV21" si="96">SUM(AV22:AV38)</f>
        <v>0</v>
      </c>
      <c r="AW21" s="122">
        <f t="shared" ref="AW21" si="97">SUM(AW22:AW38)</f>
        <v>0</v>
      </c>
      <c r="AX21" s="122">
        <f t="shared" ref="AX21" si="98">SUM(AX22:AX38)</f>
        <v>1</v>
      </c>
      <c r="AY21" s="122">
        <f t="shared" ref="AY21" si="99">SUM(AY22:AY38)</f>
        <v>0</v>
      </c>
      <c r="AZ21" s="122">
        <f t="shared" ref="AZ21" si="100">SUM(AZ22:AZ38)</f>
        <v>0</v>
      </c>
      <c r="BA21" s="122">
        <f t="shared" ref="BA21" si="101">SUM(BA22:BA38)</f>
        <v>0</v>
      </c>
      <c r="BB21" s="122">
        <f t="shared" ref="BB21" si="102">SUM(BB22:BB38)</f>
        <v>0</v>
      </c>
      <c r="BC21" s="122">
        <f t="shared" ref="BC21" si="103">SUM(BC22:BC38)</f>
        <v>0</v>
      </c>
      <c r="BD21" s="122">
        <f t="shared" ref="BD21" si="104">SUM(BD22:BD38)</f>
        <v>0</v>
      </c>
      <c r="BE21" s="122">
        <f t="shared" ref="BE21" si="105">SUM(BE22:BE38)</f>
        <v>0</v>
      </c>
      <c r="BF21" s="122">
        <f t="shared" ref="BF21" si="106">SUM(BF22:BF38)</f>
        <v>0</v>
      </c>
      <c r="BG21" s="122">
        <f t="shared" ref="BG21" si="107">SUM(BG22:BG38)</f>
        <v>0</v>
      </c>
      <c r="BH21" s="122">
        <f t="shared" ref="BH21" si="108">SUM(BH22:BH38)</f>
        <v>0</v>
      </c>
      <c r="BI21" s="122">
        <f t="shared" ref="BI21" si="109">SUM(BI22:BI38)</f>
        <v>0</v>
      </c>
      <c r="BJ21" s="122"/>
      <c r="BK21" s="122">
        <f t="shared" ref="BK21" si="110">SUM(BK22:BK38)</f>
        <v>0</v>
      </c>
      <c r="BL21" s="122">
        <f t="shared" ref="BL21" si="111">SUM(BL22:BL38)</f>
        <v>0</v>
      </c>
      <c r="BM21" s="122">
        <f t="shared" ref="BM21" si="112">SUM(BM22:BM38)</f>
        <v>0</v>
      </c>
      <c r="BN21" s="122">
        <f t="shared" ref="BN21" si="113">SUM(BN22:BN38)</f>
        <v>0</v>
      </c>
      <c r="BO21" s="122">
        <f t="shared" ref="BO21" si="114">SUM(BO22:BO38)</f>
        <v>0</v>
      </c>
      <c r="BP21" s="122">
        <f t="shared" ref="BP21" si="115">SUM(BP22:BP38)</f>
        <v>0</v>
      </c>
      <c r="BQ21" s="122">
        <f t="shared" ref="BQ21" si="116">SUM(BQ22:BQ38)</f>
        <v>0</v>
      </c>
      <c r="BR21" s="122">
        <f t="shared" ref="BR21" si="117">SUM(BR22:BR38)</f>
        <v>0</v>
      </c>
      <c r="BS21" s="122">
        <f t="shared" ref="BS21" si="118">SUM(BS22:BS38)</f>
        <v>0</v>
      </c>
      <c r="BT21" s="122">
        <f t="shared" ref="BT21" si="119">SUM(BT22:BT38)</f>
        <v>74</v>
      </c>
      <c r="BU21" s="122">
        <f t="shared" ref="BU21" si="120">SUM(BU22:BU38)</f>
        <v>0</v>
      </c>
      <c r="BV21" s="122">
        <f t="shared" ref="BV21" si="121">SUM(BV22:BV38)</f>
        <v>0</v>
      </c>
      <c r="BW21" s="122">
        <f t="shared" ref="BW21" si="122">SUM(BW22:BW38)</f>
        <v>0</v>
      </c>
      <c r="BX21" s="122">
        <f t="shared" ref="BX21" si="123">SUM(BX22:BX38)</f>
        <v>0</v>
      </c>
      <c r="BY21" s="122">
        <f t="shared" ref="BY21" si="124">SUM(BY22:BY38)</f>
        <v>4</v>
      </c>
      <c r="BZ21" s="13">
        <f t="shared" ref="BZ21" si="125">SUM(BZ22:BZ38)</f>
        <v>0</v>
      </c>
    </row>
    <row r="22" spans="1:78" s="37" customFormat="1" ht="30" customHeight="1" thickBot="1" x14ac:dyDescent="0.4">
      <c r="A22" s="126">
        <v>1</v>
      </c>
      <c r="B22" s="409" t="s">
        <v>87</v>
      </c>
      <c r="C22" s="409"/>
      <c r="D22" s="156" t="s">
        <v>131</v>
      </c>
      <c r="E22" s="19">
        <v>120</v>
      </c>
      <c r="F22" s="99">
        <v>8</v>
      </c>
      <c r="G22" s="14">
        <f>SUM(H22:K22)</f>
        <v>112</v>
      </c>
      <c r="H22" s="171"/>
      <c r="I22" s="171">
        <v>112</v>
      </c>
      <c r="J22" s="171"/>
      <c r="K22" s="229"/>
      <c r="L22" s="172"/>
      <c r="M22" s="32">
        <v>4</v>
      </c>
      <c r="N22" s="205">
        <v>3.5</v>
      </c>
      <c r="O22" s="194">
        <v>0.5</v>
      </c>
      <c r="P22" s="128"/>
      <c r="Q22" s="129"/>
      <c r="R22" s="129"/>
      <c r="S22" s="129"/>
      <c r="T22" s="130"/>
      <c r="U22" s="131"/>
      <c r="V22" s="132"/>
      <c r="W22" s="129"/>
      <c r="X22" s="129"/>
      <c r="Y22" s="129"/>
      <c r="Z22" s="67"/>
      <c r="AA22" s="68"/>
      <c r="AB22" s="132"/>
      <c r="AC22" s="129">
        <v>28</v>
      </c>
      <c r="AD22" s="129"/>
      <c r="AE22" s="129"/>
      <c r="AF22" s="130">
        <v>1</v>
      </c>
      <c r="AG22" s="70"/>
      <c r="AH22" s="65"/>
      <c r="AI22" s="66">
        <v>28</v>
      </c>
      <c r="AJ22" s="20"/>
      <c r="AK22" s="66"/>
      <c r="AL22" s="67">
        <v>1</v>
      </c>
      <c r="AM22" s="70"/>
      <c r="AN22" s="69"/>
      <c r="AO22" s="66">
        <v>28</v>
      </c>
      <c r="AP22" s="66"/>
      <c r="AQ22" s="66"/>
      <c r="AR22" s="67">
        <v>1</v>
      </c>
      <c r="AS22" s="70"/>
      <c r="AT22" s="69"/>
      <c r="AU22" s="66">
        <v>28</v>
      </c>
      <c r="AV22" s="66"/>
      <c r="AW22" s="66"/>
      <c r="AX22" s="67">
        <v>1</v>
      </c>
      <c r="AY22" s="70" t="s">
        <v>59</v>
      </c>
      <c r="AZ22" s="69"/>
      <c r="BA22" s="66"/>
      <c r="BB22" s="66"/>
      <c r="BC22" s="66"/>
      <c r="BD22" s="67"/>
      <c r="BE22" s="70"/>
      <c r="BF22" s="65"/>
      <c r="BG22" s="66"/>
      <c r="BH22" s="20"/>
      <c r="BI22" s="66"/>
      <c r="BJ22" s="255"/>
      <c r="BK22" s="67"/>
      <c r="BL22" s="68"/>
      <c r="BM22" s="69"/>
      <c r="BN22" s="66"/>
      <c r="BO22" s="66"/>
      <c r="BP22" s="66"/>
      <c r="BQ22" s="71"/>
      <c r="BR22" s="67"/>
      <c r="BS22" s="70"/>
      <c r="BT22" s="132"/>
      <c r="BU22" s="129"/>
      <c r="BV22" s="129"/>
      <c r="BW22" s="129"/>
      <c r="BX22" s="133"/>
      <c r="BY22" s="67"/>
      <c r="BZ22" s="70"/>
    </row>
    <row r="23" spans="1:78" ht="30" customHeight="1" thickBot="1" x14ac:dyDescent="0.4">
      <c r="A23" s="52">
        <v>2</v>
      </c>
      <c r="B23" s="396" t="s">
        <v>193</v>
      </c>
      <c r="C23" s="397"/>
      <c r="D23" s="17"/>
      <c r="E23" s="18"/>
      <c r="F23" s="105"/>
      <c r="G23" s="14"/>
      <c r="H23" s="171"/>
      <c r="I23" s="176"/>
      <c r="J23" s="176"/>
      <c r="K23" s="173"/>
      <c r="L23" s="172"/>
      <c r="M23" s="32">
        <v>0</v>
      </c>
      <c r="N23" s="205">
        <v>0</v>
      </c>
      <c r="O23" s="54">
        <v>0</v>
      </c>
      <c r="P23" s="85"/>
      <c r="Q23" s="86"/>
      <c r="R23" s="86"/>
      <c r="S23" s="86"/>
      <c r="T23" s="87"/>
      <c r="U23" s="88"/>
      <c r="V23" s="89"/>
      <c r="W23" s="86"/>
      <c r="X23" s="86"/>
      <c r="Y23" s="86"/>
      <c r="Z23" s="74"/>
      <c r="AA23" s="75"/>
      <c r="AB23" s="89"/>
      <c r="AC23" s="86"/>
      <c r="AD23" s="86"/>
      <c r="AE23" s="86"/>
      <c r="AF23" s="87"/>
      <c r="AG23" s="70"/>
      <c r="AH23" s="65"/>
      <c r="AI23" s="66"/>
      <c r="AJ23" s="66"/>
      <c r="AK23" s="66"/>
      <c r="AL23" s="67"/>
      <c r="AM23" s="77"/>
      <c r="AN23" s="76"/>
      <c r="AO23" s="73"/>
      <c r="AP23" s="73"/>
      <c r="AQ23" s="73"/>
      <c r="AR23" s="74"/>
      <c r="AS23" s="77"/>
      <c r="AT23" s="76"/>
      <c r="AU23" s="73"/>
      <c r="AV23" s="73"/>
      <c r="AW23" s="73"/>
      <c r="AX23" s="74"/>
      <c r="AY23" s="77"/>
      <c r="AZ23" s="76"/>
      <c r="BA23" s="73"/>
      <c r="BB23" s="73"/>
      <c r="BC23" s="73"/>
      <c r="BD23" s="74"/>
      <c r="BE23" s="77"/>
      <c r="BF23" s="72"/>
      <c r="BG23" s="73"/>
      <c r="BH23" s="78"/>
      <c r="BI23" s="73"/>
      <c r="BJ23" s="256"/>
      <c r="BK23" s="74"/>
      <c r="BL23" s="75"/>
      <c r="BM23" s="76"/>
      <c r="BN23" s="73"/>
      <c r="BO23" s="73"/>
      <c r="BP23" s="73"/>
      <c r="BQ23" s="79"/>
      <c r="BR23" s="74"/>
      <c r="BS23" s="77"/>
      <c r="BT23" s="89"/>
      <c r="BU23" s="86"/>
      <c r="BV23" s="86"/>
      <c r="BW23" s="86"/>
      <c r="BX23" s="90"/>
      <c r="BY23" s="74"/>
      <c r="BZ23" s="77"/>
    </row>
    <row r="24" spans="1:78" ht="30" customHeight="1" thickBot="1" x14ac:dyDescent="0.4">
      <c r="A24" s="53" t="s">
        <v>1</v>
      </c>
      <c r="B24" s="339" t="s">
        <v>86</v>
      </c>
      <c r="C24" s="363"/>
      <c r="D24" s="17" t="s">
        <v>118</v>
      </c>
      <c r="E24" s="18">
        <v>28</v>
      </c>
      <c r="F24" s="105">
        <v>0</v>
      </c>
      <c r="G24" s="14">
        <f t="shared" ref="G24:G38" si="126">SUM(H24:K24)</f>
        <v>28</v>
      </c>
      <c r="H24" s="171"/>
      <c r="I24" s="171">
        <v>28</v>
      </c>
      <c r="J24" s="171"/>
      <c r="K24" s="173"/>
      <c r="L24" s="172"/>
      <c r="M24" s="32">
        <v>0</v>
      </c>
      <c r="N24" s="205">
        <v>0</v>
      </c>
      <c r="O24" s="32">
        <v>0</v>
      </c>
      <c r="P24" s="85"/>
      <c r="Q24" s="86">
        <v>28</v>
      </c>
      <c r="R24" s="86"/>
      <c r="S24" s="86"/>
      <c r="T24" s="87">
        <v>0</v>
      </c>
      <c r="U24" s="88" t="s">
        <v>101</v>
      </c>
      <c r="V24" s="89"/>
      <c r="W24" s="86"/>
      <c r="X24" s="86"/>
      <c r="Y24" s="86"/>
      <c r="Z24" s="74"/>
      <c r="AA24" s="75"/>
      <c r="AB24" s="89"/>
      <c r="AC24" s="86"/>
      <c r="AD24" s="86"/>
      <c r="AE24" s="86"/>
      <c r="AF24" s="87"/>
      <c r="AG24" s="77"/>
      <c r="AH24" s="72"/>
      <c r="AI24" s="73"/>
      <c r="AJ24" s="78"/>
      <c r="AK24" s="73"/>
      <c r="AL24" s="74"/>
      <c r="AM24" s="77"/>
      <c r="AN24" s="76"/>
      <c r="AO24" s="73"/>
      <c r="AP24" s="73"/>
      <c r="AQ24" s="73"/>
      <c r="AR24" s="74"/>
      <c r="AS24" s="77"/>
      <c r="AT24" s="76"/>
      <c r="AU24" s="73"/>
      <c r="AV24" s="73"/>
      <c r="AW24" s="73"/>
      <c r="AX24" s="74"/>
      <c r="AY24" s="77"/>
      <c r="AZ24" s="76"/>
      <c r="BA24" s="73"/>
      <c r="BB24" s="73"/>
      <c r="BC24" s="73"/>
      <c r="BD24" s="74"/>
      <c r="BE24" s="77"/>
      <c r="BF24" s="72"/>
      <c r="BG24" s="73"/>
      <c r="BH24" s="78"/>
      <c r="BI24" s="73"/>
      <c r="BJ24" s="256"/>
      <c r="BK24" s="74"/>
      <c r="BL24" s="75"/>
      <c r="BM24" s="76"/>
      <c r="BN24" s="73"/>
      <c r="BO24" s="73"/>
      <c r="BP24" s="73"/>
      <c r="BQ24" s="79"/>
      <c r="BR24" s="74"/>
      <c r="BS24" s="77"/>
      <c r="BT24" s="89"/>
      <c r="BU24" s="86"/>
      <c r="BV24" s="86"/>
      <c r="BW24" s="86"/>
      <c r="BX24" s="90"/>
      <c r="BY24" s="74"/>
      <c r="BZ24" s="77"/>
    </row>
    <row r="25" spans="1:78" ht="30" customHeight="1" thickBot="1" x14ac:dyDescent="0.4">
      <c r="A25" s="53" t="s">
        <v>3</v>
      </c>
      <c r="B25" s="339" t="s">
        <v>138</v>
      </c>
      <c r="C25" s="363"/>
      <c r="D25" s="17" t="s">
        <v>122</v>
      </c>
      <c r="E25" s="18">
        <v>32</v>
      </c>
      <c r="F25" s="105">
        <v>0</v>
      </c>
      <c r="G25" s="14">
        <f t="shared" si="126"/>
        <v>32</v>
      </c>
      <c r="H25" s="171"/>
      <c r="I25" s="171">
        <v>32</v>
      </c>
      <c r="J25" s="171"/>
      <c r="K25" s="173"/>
      <c r="L25" s="172"/>
      <c r="M25" s="32">
        <v>0</v>
      </c>
      <c r="N25" s="205">
        <v>0</v>
      </c>
      <c r="O25" s="54">
        <v>0</v>
      </c>
      <c r="P25" s="85"/>
      <c r="Q25" s="86"/>
      <c r="R25" s="86"/>
      <c r="S25" s="86"/>
      <c r="T25" s="87"/>
      <c r="U25" s="88"/>
      <c r="V25" s="89"/>
      <c r="W25" s="86">
        <v>32</v>
      </c>
      <c r="X25" s="86"/>
      <c r="Y25" s="86"/>
      <c r="Z25" s="74">
        <v>0</v>
      </c>
      <c r="AA25" s="75" t="s">
        <v>101</v>
      </c>
      <c r="AB25" s="89"/>
      <c r="AC25" s="86"/>
      <c r="AD25" s="86"/>
      <c r="AE25" s="86"/>
      <c r="AF25" s="87"/>
      <c r="AG25" s="70"/>
      <c r="AH25" s="65"/>
      <c r="AI25" s="66"/>
      <c r="AJ25" s="66"/>
      <c r="AK25" s="66"/>
      <c r="AL25" s="67"/>
      <c r="AM25" s="70"/>
      <c r="AN25" s="27"/>
      <c r="AO25" s="20"/>
      <c r="AP25" s="20"/>
      <c r="AQ25" s="73"/>
      <c r="AR25" s="74"/>
      <c r="AS25" s="77"/>
      <c r="AT25" s="76"/>
      <c r="AU25" s="73"/>
      <c r="AV25" s="73"/>
      <c r="AW25" s="73"/>
      <c r="AX25" s="74"/>
      <c r="AY25" s="77"/>
      <c r="AZ25" s="76"/>
      <c r="BA25" s="73"/>
      <c r="BB25" s="73"/>
      <c r="BC25" s="73"/>
      <c r="BD25" s="74"/>
      <c r="BE25" s="77"/>
      <c r="BF25" s="72"/>
      <c r="BG25" s="73"/>
      <c r="BH25" s="78"/>
      <c r="BI25" s="73"/>
      <c r="BJ25" s="256"/>
      <c r="BK25" s="74"/>
      <c r="BL25" s="75"/>
      <c r="BM25" s="76"/>
      <c r="BN25" s="73"/>
      <c r="BO25" s="73"/>
      <c r="BP25" s="73"/>
      <c r="BQ25" s="79"/>
      <c r="BR25" s="74"/>
      <c r="BS25" s="77"/>
      <c r="BT25" s="89"/>
      <c r="BU25" s="86"/>
      <c r="BV25" s="86"/>
      <c r="BW25" s="86"/>
      <c r="BX25" s="90"/>
      <c r="BY25" s="74"/>
      <c r="BZ25" s="77"/>
    </row>
    <row r="26" spans="1:78" s="37" customFormat="1" ht="28.5" thickBot="1" x14ac:dyDescent="0.4">
      <c r="A26" s="53">
        <v>3</v>
      </c>
      <c r="B26" s="339" t="s">
        <v>139</v>
      </c>
      <c r="C26" s="363"/>
      <c r="D26" s="154" t="s">
        <v>117</v>
      </c>
      <c r="E26" s="18">
        <f>M26*25</f>
        <v>62.5</v>
      </c>
      <c r="F26" s="105">
        <f>M26*25-G26</f>
        <v>20.5</v>
      </c>
      <c r="G26" s="14">
        <f t="shared" si="126"/>
        <v>42</v>
      </c>
      <c r="H26" s="171">
        <v>14</v>
      </c>
      <c r="I26" s="171">
        <v>28</v>
      </c>
      <c r="J26" s="171"/>
      <c r="K26" s="173"/>
      <c r="L26" s="172"/>
      <c r="M26" s="32">
        <v>2.5</v>
      </c>
      <c r="N26" s="205">
        <v>2</v>
      </c>
      <c r="O26" s="54">
        <v>0.5</v>
      </c>
      <c r="P26" s="85"/>
      <c r="Q26" s="86"/>
      <c r="R26" s="86"/>
      <c r="S26" s="86"/>
      <c r="T26" s="74"/>
      <c r="U26" s="75"/>
      <c r="V26" s="89">
        <v>14</v>
      </c>
      <c r="W26" s="86">
        <v>28</v>
      </c>
      <c r="X26" s="86"/>
      <c r="Y26" s="86"/>
      <c r="Z26" s="74">
        <v>2.5</v>
      </c>
      <c r="AA26" s="75" t="s">
        <v>59</v>
      </c>
      <c r="AB26" s="89"/>
      <c r="AC26" s="86"/>
      <c r="AD26" s="86"/>
      <c r="AE26" s="86"/>
      <c r="AF26" s="87"/>
      <c r="AG26" s="77"/>
      <c r="AH26" s="72"/>
      <c r="AI26" s="73"/>
      <c r="AJ26" s="78"/>
      <c r="AK26" s="73"/>
      <c r="AL26" s="74"/>
      <c r="AM26" s="77"/>
      <c r="AN26" s="76"/>
      <c r="AO26" s="73"/>
      <c r="AP26" s="73"/>
      <c r="AQ26" s="73"/>
      <c r="AR26" s="74"/>
      <c r="AS26" s="77"/>
      <c r="AT26" s="76"/>
      <c r="AU26" s="73"/>
      <c r="AV26" s="73"/>
      <c r="AW26" s="73"/>
      <c r="AX26" s="74"/>
      <c r="AY26" s="77"/>
      <c r="AZ26" s="76"/>
      <c r="BA26" s="73"/>
      <c r="BB26" s="73"/>
      <c r="BC26" s="73"/>
      <c r="BD26" s="74"/>
      <c r="BE26" s="77"/>
      <c r="BF26" s="72"/>
      <c r="BG26" s="73"/>
      <c r="BH26" s="78"/>
      <c r="BI26" s="73"/>
      <c r="BJ26" s="256"/>
      <c r="BK26" s="74"/>
      <c r="BL26" s="75"/>
      <c r="BM26" s="76"/>
      <c r="BN26" s="73"/>
      <c r="BO26" s="73"/>
      <c r="BP26" s="73"/>
      <c r="BQ26" s="79"/>
      <c r="BR26" s="74"/>
      <c r="BS26" s="77"/>
      <c r="BT26" s="89"/>
      <c r="BU26" s="86"/>
      <c r="BV26" s="86"/>
      <c r="BW26" s="86"/>
      <c r="BX26" s="90"/>
      <c r="BY26" s="74"/>
      <c r="BZ26" s="77"/>
    </row>
    <row r="27" spans="1:78" s="37" customFormat="1" ht="30" customHeight="1" thickBot="1" x14ac:dyDescent="0.4">
      <c r="A27" s="53">
        <v>4</v>
      </c>
      <c r="B27" s="404" t="s">
        <v>140</v>
      </c>
      <c r="C27" s="405"/>
      <c r="D27" s="157" t="s">
        <v>118</v>
      </c>
      <c r="E27" s="18">
        <f>M27*25</f>
        <v>50</v>
      </c>
      <c r="F27" s="105">
        <f>M27*25-G27</f>
        <v>22</v>
      </c>
      <c r="G27" s="14">
        <f t="shared" si="126"/>
        <v>28</v>
      </c>
      <c r="H27" s="171">
        <v>14</v>
      </c>
      <c r="I27" s="171">
        <v>14</v>
      </c>
      <c r="J27" s="171"/>
      <c r="K27" s="173"/>
      <c r="L27" s="172"/>
      <c r="M27" s="32">
        <v>2</v>
      </c>
      <c r="N27" s="205">
        <v>1.5</v>
      </c>
      <c r="O27" s="54">
        <v>0.5</v>
      </c>
      <c r="P27" s="85">
        <v>14</v>
      </c>
      <c r="Q27" s="86">
        <v>14</v>
      </c>
      <c r="R27" s="86"/>
      <c r="S27" s="86"/>
      <c r="T27" s="87">
        <v>2</v>
      </c>
      <c r="U27" s="88" t="s">
        <v>101</v>
      </c>
      <c r="V27" s="89"/>
      <c r="W27" s="86"/>
      <c r="X27" s="86"/>
      <c r="Y27" s="86"/>
      <c r="Z27" s="87"/>
      <c r="AA27" s="88"/>
      <c r="AB27" s="89"/>
      <c r="AC27" s="86"/>
      <c r="AD27" s="86"/>
      <c r="AE27" s="86"/>
      <c r="AF27" s="87"/>
      <c r="AG27" s="77"/>
      <c r="AH27" s="85"/>
      <c r="AI27" s="86"/>
      <c r="AJ27" s="86"/>
      <c r="AK27" s="86"/>
      <c r="AL27" s="87"/>
      <c r="AM27" s="91"/>
      <c r="AN27" s="89"/>
      <c r="AO27" s="86"/>
      <c r="AP27" s="86"/>
      <c r="AQ27" s="73"/>
      <c r="AR27" s="74"/>
      <c r="AS27" s="77"/>
      <c r="AT27" s="76"/>
      <c r="AU27" s="73"/>
      <c r="AV27" s="73"/>
      <c r="AW27" s="73"/>
      <c r="AX27" s="74"/>
      <c r="AY27" s="77"/>
      <c r="AZ27" s="76"/>
      <c r="BA27" s="73"/>
      <c r="BB27" s="73"/>
      <c r="BC27" s="73"/>
      <c r="BD27" s="74"/>
      <c r="BE27" s="77"/>
      <c r="BF27" s="72"/>
      <c r="BG27" s="73"/>
      <c r="BH27" s="78"/>
      <c r="BI27" s="73"/>
      <c r="BJ27" s="256"/>
      <c r="BK27" s="74"/>
      <c r="BL27" s="75"/>
      <c r="BM27" s="76"/>
      <c r="BN27" s="73"/>
      <c r="BO27" s="73"/>
      <c r="BP27" s="73"/>
      <c r="BQ27" s="79"/>
      <c r="BR27" s="74"/>
      <c r="BS27" s="77"/>
      <c r="BT27" s="89"/>
      <c r="BU27" s="86"/>
      <c r="BV27" s="86"/>
      <c r="BW27" s="86"/>
      <c r="BX27" s="90"/>
      <c r="BY27" s="74"/>
      <c r="BZ27" s="77"/>
    </row>
    <row r="28" spans="1:78" s="37" customFormat="1" ht="30" customHeight="1" thickBot="1" x14ac:dyDescent="0.4">
      <c r="A28" s="52">
        <v>5</v>
      </c>
      <c r="B28" s="339" t="s">
        <v>73</v>
      </c>
      <c r="C28" s="363"/>
      <c r="D28" s="154" t="s">
        <v>122</v>
      </c>
      <c r="E28" s="18">
        <f>M28*25</f>
        <v>25</v>
      </c>
      <c r="F28" s="105">
        <f>M28*25-G28</f>
        <v>5</v>
      </c>
      <c r="G28" s="14">
        <f t="shared" si="126"/>
        <v>20</v>
      </c>
      <c r="H28" s="171">
        <v>20</v>
      </c>
      <c r="I28" s="171"/>
      <c r="J28" s="171"/>
      <c r="K28" s="173"/>
      <c r="L28" s="172"/>
      <c r="M28" s="32">
        <v>1</v>
      </c>
      <c r="N28" s="205">
        <v>0.5</v>
      </c>
      <c r="O28" s="54">
        <v>0.5</v>
      </c>
      <c r="P28" s="85"/>
      <c r="Q28" s="86"/>
      <c r="R28" s="86"/>
      <c r="S28" s="86"/>
      <c r="T28" s="87"/>
      <c r="U28" s="88"/>
      <c r="V28" s="89">
        <v>20</v>
      </c>
      <c r="W28" s="86"/>
      <c r="X28" s="86"/>
      <c r="Y28" s="86"/>
      <c r="Z28" s="87">
        <v>1</v>
      </c>
      <c r="AA28" s="88" t="s">
        <v>101</v>
      </c>
      <c r="AB28" s="89"/>
      <c r="AC28" s="86"/>
      <c r="AD28" s="86"/>
      <c r="AE28" s="86"/>
      <c r="AF28" s="87"/>
      <c r="AG28" s="91"/>
      <c r="AH28" s="85"/>
      <c r="AI28" s="86"/>
      <c r="AJ28" s="86"/>
      <c r="AK28" s="86"/>
      <c r="AL28" s="87"/>
      <c r="AM28" s="91"/>
      <c r="AN28" s="89"/>
      <c r="AO28" s="86"/>
      <c r="AP28" s="86"/>
      <c r="AQ28" s="73"/>
      <c r="AR28" s="74"/>
      <c r="AS28" s="77"/>
      <c r="AT28" s="76"/>
      <c r="AU28" s="73"/>
      <c r="AV28" s="73"/>
      <c r="AW28" s="73"/>
      <c r="AX28" s="74"/>
      <c r="AY28" s="77"/>
      <c r="AZ28" s="76"/>
      <c r="BA28" s="73"/>
      <c r="BB28" s="73"/>
      <c r="BC28" s="73"/>
      <c r="BD28" s="74"/>
      <c r="BE28" s="77"/>
      <c r="BF28" s="72"/>
      <c r="BG28" s="73"/>
      <c r="BH28" s="78"/>
      <c r="BI28" s="73"/>
      <c r="BJ28" s="256"/>
      <c r="BK28" s="74"/>
      <c r="BL28" s="75"/>
      <c r="BM28" s="76"/>
      <c r="BN28" s="73"/>
      <c r="BO28" s="73"/>
      <c r="BP28" s="73"/>
      <c r="BQ28" s="79"/>
      <c r="BR28" s="74"/>
      <c r="BS28" s="77"/>
      <c r="BT28" s="89"/>
      <c r="BU28" s="86"/>
      <c r="BV28" s="86"/>
      <c r="BW28" s="86"/>
      <c r="BX28" s="90"/>
      <c r="BY28" s="87"/>
      <c r="BZ28" s="91"/>
    </row>
    <row r="29" spans="1:78" s="37" customFormat="1" ht="28.5" thickBot="1" x14ac:dyDescent="0.4">
      <c r="A29" s="53">
        <v>6</v>
      </c>
      <c r="B29" s="339" t="s">
        <v>141</v>
      </c>
      <c r="C29" s="363"/>
      <c r="D29" s="154" t="s">
        <v>122</v>
      </c>
      <c r="E29" s="18">
        <v>50</v>
      </c>
      <c r="F29" s="105">
        <v>9.5</v>
      </c>
      <c r="G29" s="14">
        <f t="shared" si="126"/>
        <v>28</v>
      </c>
      <c r="H29" s="177">
        <v>14</v>
      </c>
      <c r="I29" s="178">
        <v>14</v>
      </c>
      <c r="J29" s="171"/>
      <c r="K29" s="173"/>
      <c r="L29" s="172"/>
      <c r="M29" s="32">
        <v>2</v>
      </c>
      <c r="N29" s="205">
        <v>1.5</v>
      </c>
      <c r="O29" s="54">
        <v>0.5</v>
      </c>
      <c r="P29" s="85"/>
      <c r="Q29" s="86"/>
      <c r="R29" s="86"/>
      <c r="S29" s="86"/>
      <c r="T29" s="87"/>
      <c r="U29" s="88"/>
      <c r="V29" s="89">
        <v>14</v>
      </c>
      <c r="W29" s="86">
        <v>14</v>
      </c>
      <c r="X29" s="86"/>
      <c r="Y29" s="86"/>
      <c r="Z29" s="87">
        <v>2</v>
      </c>
      <c r="AA29" s="88" t="s">
        <v>101</v>
      </c>
      <c r="AB29" s="89"/>
      <c r="AC29" s="86"/>
      <c r="AD29" s="86"/>
      <c r="AE29" s="86"/>
      <c r="AF29" s="87"/>
      <c r="AG29" s="91"/>
      <c r="AH29" s="85"/>
      <c r="AI29" s="86"/>
      <c r="AJ29" s="86"/>
      <c r="AK29" s="86"/>
      <c r="AL29" s="87"/>
      <c r="AM29" s="91"/>
      <c r="AN29" s="89"/>
      <c r="AO29" s="86"/>
      <c r="AP29" s="86"/>
      <c r="AQ29" s="73"/>
      <c r="AR29" s="74"/>
      <c r="AS29" s="77"/>
      <c r="AT29" s="76"/>
      <c r="AU29" s="73"/>
      <c r="AV29" s="73"/>
      <c r="AW29" s="73"/>
      <c r="AX29" s="74"/>
      <c r="AY29" s="77"/>
      <c r="AZ29" s="76"/>
      <c r="BA29" s="73"/>
      <c r="BB29" s="73"/>
      <c r="BC29" s="73"/>
      <c r="BD29" s="74"/>
      <c r="BE29" s="77"/>
      <c r="BF29" s="72"/>
      <c r="BG29" s="73"/>
      <c r="BH29" s="78"/>
      <c r="BI29" s="73"/>
      <c r="BJ29" s="256"/>
      <c r="BK29" s="74"/>
      <c r="BL29" s="75"/>
      <c r="BM29" s="76"/>
      <c r="BN29" s="73"/>
      <c r="BO29" s="73"/>
      <c r="BP29" s="73"/>
      <c r="BQ29" s="79"/>
      <c r="BR29" s="74"/>
      <c r="BS29" s="77"/>
      <c r="BT29" s="89"/>
      <c r="BU29" s="86"/>
      <c r="BV29" s="86"/>
      <c r="BW29" s="86"/>
      <c r="BX29" s="90"/>
      <c r="BY29" s="87"/>
      <c r="BZ29" s="91"/>
    </row>
    <row r="30" spans="1:78" s="37" customFormat="1" ht="28.5" thickBot="1" x14ac:dyDescent="0.4">
      <c r="A30" s="52">
        <v>7</v>
      </c>
      <c r="B30" s="339" t="s">
        <v>147</v>
      </c>
      <c r="C30" s="363"/>
      <c r="D30" s="17" t="s">
        <v>146</v>
      </c>
      <c r="E30" s="18">
        <f>M30*25</f>
        <v>25</v>
      </c>
      <c r="F30" s="105">
        <f>M30*25-G30</f>
        <v>5</v>
      </c>
      <c r="G30" s="14">
        <f t="shared" si="126"/>
        <v>20</v>
      </c>
      <c r="H30" s="171">
        <v>20</v>
      </c>
      <c r="I30" s="171"/>
      <c r="J30" s="171"/>
      <c r="K30" s="173"/>
      <c r="L30" s="172"/>
      <c r="M30" s="32">
        <v>1</v>
      </c>
      <c r="N30" s="205">
        <v>0.5</v>
      </c>
      <c r="O30" s="54">
        <v>0.5</v>
      </c>
      <c r="P30" s="85"/>
      <c r="Q30" s="86"/>
      <c r="R30" s="86"/>
      <c r="S30" s="86"/>
      <c r="T30" s="87"/>
      <c r="U30" s="88"/>
      <c r="V30" s="89"/>
      <c r="W30" s="86"/>
      <c r="X30" s="86"/>
      <c r="Y30" s="86"/>
      <c r="Z30" s="87"/>
      <c r="AA30" s="88"/>
      <c r="AB30" s="89"/>
      <c r="AC30" s="86"/>
      <c r="AD30" s="86"/>
      <c r="AE30" s="86"/>
      <c r="AF30" s="87"/>
      <c r="AG30" s="91"/>
      <c r="AH30" s="85"/>
      <c r="AI30" s="86"/>
      <c r="AJ30" s="86"/>
      <c r="AK30" s="86"/>
      <c r="AL30" s="87"/>
      <c r="AM30" s="91"/>
      <c r="AN30" s="89"/>
      <c r="AO30" s="86"/>
      <c r="AP30" s="86"/>
      <c r="AQ30" s="73"/>
      <c r="AR30" s="74"/>
      <c r="AS30" s="77"/>
      <c r="AT30" s="76"/>
      <c r="AU30" s="73"/>
      <c r="AV30" s="73"/>
      <c r="AW30" s="73"/>
      <c r="AX30" s="74"/>
      <c r="AY30" s="77"/>
      <c r="AZ30" s="76"/>
      <c r="BA30" s="73"/>
      <c r="BB30" s="73"/>
      <c r="BC30" s="73"/>
      <c r="BD30" s="74"/>
      <c r="BE30" s="77"/>
      <c r="BF30" s="72"/>
      <c r="BG30" s="73"/>
      <c r="BH30" s="78"/>
      <c r="BI30" s="73"/>
      <c r="BJ30" s="256"/>
      <c r="BK30" s="74"/>
      <c r="BL30" s="75"/>
      <c r="BM30" s="76"/>
      <c r="BN30" s="73"/>
      <c r="BO30" s="73"/>
      <c r="BP30" s="73"/>
      <c r="BQ30" s="79"/>
      <c r="BR30" s="74"/>
      <c r="BS30" s="77"/>
      <c r="BT30" s="89">
        <v>20</v>
      </c>
      <c r="BU30" s="86"/>
      <c r="BV30" s="86"/>
      <c r="BW30" s="86"/>
      <c r="BX30" s="90"/>
      <c r="BY30" s="87">
        <v>1</v>
      </c>
      <c r="BZ30" s="91" t="s">
        <v>101</v>
      </c>
    </row>
    <row r="31" spans="1:78" s="37" customFormat="1" ht="30" customHeight="1" thickBot="1" x14ac:dyDescent="0.4">
      <c r="A31" s="53">
        <v>8</v>
      </c>
      <c r="B31" s="339" t="s">
        <v>160</v>
      </c>
      <c r="C31" s="363"/>
      <c r="D31" s="153" t="s">
        <v>122</v>
      </c>
      <c r="E31" s="18">
        <v>25</v>
      </c>
      <c r="F31" s="105">
        <v>11</v>
      </c>
      <c r="G31" s="14">
        <f t="shared" si="126"/>
        <v>14</v>
      </c>
      <c r="H31" s="171"/>
      <c r="I31" s="171"/>
      <c r="J31" s="171">
        <v>14</v>
      </c>
      <c r="K31" s="173"/>
      <c r="L31" s="172"/>
      <c r="M31" s="32">
        <v>1</v>
      </c>
      <c r="N31" s="205">
        <v>0.5</v>
      </c>
      <c r="O31" s="54">
        <v>0.5</v>
      </c>
      <c r="P31" s="85"/>
      <c r="Q31" s="86"/>
      <c r="R31" s="86"/>
      <c r="S31" s="86"/>
      <c r="T31" s="87"/>
      <c r="U31" s="88"/>
      <c r="V31" s="89"/>
      <c r="W31" s="86"/>
      <c r="X31" s="86">
        <v>14</v>
      </c>
      <c r="Y31" s="86"/>
      <c r="Z31" s="87">
        <v>1</v>
      </c>
      <c r="AA31" s="88" t="s">
        <v>101</v>
      </c>
      <c r="AB31" s="89"/>
      <c r="AC31" s="86"/>
      <c r="AD31" s="86"/>
      <c r="AE31" s="86"/>
      <c r="AF31" s="87"/>
      <c r="AG31" s="91"/>
      <c r="AH31" s="85"/>
      <c r="AI31" s="86"/>
      <c r="AJ31" s="86"/>
      <c r="AK31" s="86"/>
      <c r="AL31" s="87"/>
      <c r="AM31" s="91"/>
      <c r="AN31" s="89"/>
      <c r="AO31" s="86"/>
      <c r="AP31" s="86"/>
      <c r="AQ31" s="73"/>
      <c r="AR31" s="74"/>
      <c r="AS31" s="77"/>
      <c r="AT31" s="76"/>
      <c r="AU31" s="73"/>
      <c r="AV31" s="73"/>
      <c r="AW31" s="73"/>
      <c r="AX31" s="74"/>
      <c r="AY31" s="77"/>
      <c r="AZ31" s="76"/>
      <c r="BA31" s="73"/>
      <c r="BB31" s="73"/>
      <c r="BC31" s="73"/>
      <c r="BD31" s="74"/>
      <c r="BE31" s="77"/>
      <c r="BF31" s="72"/>
      <c r="BG31" s="73"/>
      <c r="BH31" s="78"/>
      <c r="BI31" s="73"/>
      <c r="BJ31" s="256"/>
      <c r="BK31" s="74"/>
      <c r="BL31" s="75"/>
      <c r="BM31" s="76"/>
      <c r="BN31" s="73"/>
      <c r="BO31" s="73"/>
      <c r="BP31" s="73"/>
      <c r="BQ31" s="79"/>
      <c r="BR31" s="74"/>
      <c r="BS31" s="77"/>
      <c r="BT31" s="89"/>
      <c r="BU31" s="86"/>
      <c r="BV31" s="86"/>
      <c r="BW31" s="86"/>
      <c r="BX31" s="90"/>
      <c r="BY31" s="87"/>
      <c r="BZ31" s="91"/>
    </row>
    <row r="32" spans="1:78" s="37" customFormat="1" ht="30" customHeight="1" thickBot="1" x14ac:dyDescent="0.4">
      <c r="A32" s="52">
        <v>9</v>
      </c>
      <c r="B32" s="339" t="s">
        <v>72</v>
      </c>
      <c r="C32" s="363"/>
      <c r="D32" s="153" t="s">
        <v>146</v>
      </c>
      <c r="E32" s="18">
        <f t="shared" ref="E32:E38" si="127">M32*25</f>
        <v>25</v>
      </c>
      <c r="F32" s="105">
        <f t="shared" ref="F32:F38" si="128">M32*25-G32</f>
        <v>11</v>
      </c>
      <c r="G32" s="14">
        <f t="shared" si="126"/>
        <v>14</v>
      </c>
      <c r="H32" s="171">
        <v>14</v>
      </c>
      <c r="I32" s="171"/>
      <c r="J32" s="171"/>
      <c r="K32" s="173"/>
      <c r="L32" s="172"/>
      <c r="M32" s="32">
        <v>1</v>
      </c>
      <c r="N32" s="205">
        <v>0.5</v>
      </c>
      <c r="O32" s="54">
        <v>0.5</v>
      </c>
      <c r="P32" s="85"/>
      <c r="Q32" s="86"/>
      <c r="R32" s="86"/>
      <c r="S32" s="86"/>
      <c r="T32" s="87"/>
      <c r="U32" s="88"/>
      <c r="V32" s="89"/>
      <c r="W32" s="86"/>
      <c r="X32" s="86"/>
      <c r="Y32" s="86"/>
      <c r="Z32" s="87"/>
      <c r="AA32" s="88"/>
      <c r="AB32" s="89"/>
      <c r="AC32" s="86"/>
      <c r="AD32" s="86"/>
      <c r="AE32" s="86"/>
      <c r="AF32" s="87"/>
      <c r="AG32" s="91"/>
      <c r="AH32" s="85"/>
      <c r="AI32" s="86"/>
      <c r="AJ32" s="86"/>
      <c r="AK32" s="86"/>
      <c r="AL32" s="87"/>
      <c r="AM32" s="91"/>
      <c r="AN32" s="89"/>
      <c r="AO32" s="86"/>
      <c r="AP32" s="86"/>
      <c r="AQ32" s="73"/>
      <c r="AR32" s="74"/>
      <c r="AS32" s="77"/>
      <c r="AT32" s="76"/>
      <c r="AU32" s="73"/>
      <c r="AV32" s="73"/>
      <c r="AW32" s="73"/>
      <c r="AX32" s="74"/>
      <c r="AY32" s="77"/>
      <c r="AZ32" s="76"/>
      <c r="BA32" s="73"/>
      <c r="BB32" s="73"/>
      <c r="BC32" s="73"/>
      <c r="BD32" s="74"/>
      <c r="BE32" s="77"/>
      <c r="BF32" s="72"/>
      <c r="BG32" s="73"/>
      <c r="BH32" s="78"/>
      <c r="BI32" s="73"/>
      <c r="BJ32" s="256"/>
      <c r="BK32" s="74"/>
      <c r="BL32" s="75"/>
      <c r="BM32" s="76"/>
      <c r="BN32" s="73"/>
      <c r="BO32" s="73"/>
      <c r="BP32" s="73"/>
      <c r="BQ32" s="79"/>
      <c r="BR32" s="74"/>
      <c r="BS32" s="77"/>
      <c r="BT32" s="89">
        <v>14</v>
      </c>
      <c r="BU32" s="86"/>
      <c r="BV32" s="86"/>
      <c r="BW32" s="86"/>
      <c r="BX32" s="90"/>
      <c r="BY32" s="87">
        <v>1</v>
      </c>
      <c r="BZ32" s="91" t="s">
        <v>101</v>
      </c>
    </row>
    <row r="33" spans="1:78" s="37" customFormat="1" ht="30" customHeight="1" thickBot="1" x14ac:dyDescent="0.4">
      <c r="A33" s="52">
        <v>11</v>
      </c>
      <c r="B33" s="404" t="s">
        <v>77</v>
      </c>
      <c r="C33" s="405"/>
      <c r="D33" s="157" t="s">
        <v>146</v>
      </c>
      <c r="E33" s="18">
        <f t="shared" si="127"/>
        <v>25</v>
      </c>
      <c r="F33" s="105">
        <f t="shared" si="128"/>
        <v>5</v>
      </c>
      <c r="G33" s="14">
        <f t="shared" si="126"/>
        <v>20</v>
      </c>
      <c r="H33" s="171">
        <v>20</v>
      </c>
      <c r="I33" s="171"/>
      <c r="J33" s="171"/>
      <c r="K33" s="173"/>
      <c r="L33" s="172"/>
      <c r="M33" s="32">
        <v>1</v>
      </c>
      <c r="N33" s="205">
        <v>0.5</v>
      </c>
      <c r="O33" s="54">
        <v>0.5</v>
      </c>
      <c r="P33" s="85"/>
      <c r="Q33" s="86"/>
      <c r="R33" s="86"/>
      <c r="S33" s="86"/>
      <c r="T33" s="87"/>
      <c r="U33" s="88"/>
      <c r="V33" s="89"/>
      <c r="W33" s="86"/>
      <c r="X33" s="86"/>
      <c r="Y33" s="86"/>
      <c r="Z33" s="87"/>
      <c r="AA33" s="88"/>
      <c r="AB33" s="89"/>
      <c r="AC33" s="86"/>
      <c r="AD33" s="86"/>
      <c r="AE33" s="86"/>
      <c r="AF33" s="87"/>
      <c r="AG33" s="91"/>
      <c r="AH33" s="85"/>
      <c r="AI33" s="86"/>
      <c r="AJ33" s="86"/>
      <c r="AK33" s="86"/>
      <c r="AL33" s="87"/>
      <c r="AM33" s="91"/>
      <c r="AN33" s="89"/>
      <c r="AO33" s="86"/>
      <c r="AP33" s="86"/>
      <c r="AQ33" s="86"/>
      <c r="AR33" s="87"/>
      <c r="AS33" s="91"/>
      <c r="AT33" s="89"/>
      <c r="AU33" s="86"/>
      <c r="AV33" s="86"/>
      <c r="AW33" s="86"/>
      <c r="AX33" s="87"/>
      <c r="AY33" s="91"/>
      <c r="AZ33" s="89"/>
      <c r="BA33" s="86"/>
      <c r="BB33" s="86"/>
      <c r="BC33" s="86"/>
      <c r="BD33" s="87"/>
      <c r="BE33" s="91"/>
      <c r="BF33" s="85"/>
      <c r="BG33" s="86"/>
      <c r="BH33" s="86"/>
      <c r="BI33" s="86"/>
      <c r="BJ33" s="257"/>
      <c r="BK33" s="87"/>
      <c r="BL33" s="88"/>
      <c r="BM33" s="89"/>
      <c r="BN33" s="86"/>
      <c r="BO33" s="86"/>
      <c r="BP33" s="86"/>
      <c r="BQ33" s="90"/>
      <c r="BR33" s="87"/>
      <c r="BS33" s="91"/>
      <c r="BT33" s="89">
        <v>20</v>
      </c>
      <c r="BU33" s="86"/>
      <c r="BV33" s="86"/>
      <c r="BW33" s="86"/>
      <c r="BX33" s="90"/>
      <c r="BY33" s="87">
        <v>1</v>
      </c>
      <c r="BZ33" s="91" t="s">
        <v>101</v>
      </c>
    </row>
    <row r="34" spans="1:78" s="37" customFormat="1" ht="30" customHeight="1" thickBot="1" x14ac:dyDescent="0.4">
      <c r="A34" s="53">
        <v>12</v>
      </c>
      <c r="B34" s="404" t="s">
        <v>236</v>
      </c>
      <c r="C34" s="405"/>
      <c r="D34" s="157" t="s">
        <v>146</v>
      </c>
      <c r="E34" s="18">
        <f t="shared" si="127"/>
        <v>25</v>
      </c>
      <c r="F34" s="105">
        <f t="shared" si="128"/>
        <v>5</v>
      </c>
      <c r="G34" s="14">
        <f t="shared" si="126"/>
        <v>20</v>
      </c>
      <c r="H34" s="171">
        <v>20</v>
      </c>
      <c r="I34" s="171"/>
      <c r="J34" s="171"/>
      <c r="K34" s="173"/>
      <c r="L34" s="172"/>
      <c r="M34" s="32">
        <v>1</v>
      </c>
      <c r="N34" s="205">
        <v>0.5</v>
      </c>
      <c r="O34" s="54">
        <v>0.5</v>
      </c>
      <c r="P34" s="85"/>
      <c r="Q34" s="86"/>
      <c r="R34" s="86"/>
      <c r="S34" s="86"/>
      <c r="T34" s="87"/>
      <c r="U34" s="88"/>
      <c r="V34" s="89"/>
      <c r="W34" s="86"/>
      <c r="X34" s="86"/>
      <c r="Y34" s="86"/>
      <c r="Z34" s="87"/>
      <c r="AA34" s="88"/>
      <c r="AB34" s="89"/>
      <c r="AC34" s="86"/>
      <c r="AD34" s="86"/>
      <c r="AE34" s="86"/>
      <c r="AF34" s="87"/>
      <c r="AG34" s="91"/>
      <c r="AH34" s="85"/>
      <c r="AI34" s="86"/>
      <c r="AJ34" s="86"/>
      <c r="AK34" s="86"/>
      <c r="AL34" s="87"/>
      <c r="AM34" s="91"/>
      <c r="AN34" s="89"/>
      <c r="AO34" s="86"/>
      <c r="AP34" s="86"/>
      <c r="AQ34" s="86"/>
      <c r="AR34" s="87"/>
      <c r="AS34" s="91"/>
      <c r="AT34" s="89"/>
      <c r="AU34" s="86"/>
      <c r="AV34" s="86"/>
      <c r="AW34" s="86"/>
      <c r="AX34" s="87"/>
      <c r="AY34" s="91"/>
      <c r="AZ34" s="89"/>
      <c r="BA34" s="86"/>
      <c r="BB34" s="86"/>
      <c r="BC34" s="86"/>
      <c r="BD34" s="87"/>
      <c r="BE34" s="91"/>
      <c r="BF34" s="85"/>
      <c r="BG34" s="86"/>
      <c r="BH34" s="86"/>
      <c r="BI34" s="86"/>
      <c r="BJ34" s="257"/>
      <c r="BK34" s="87"/>
      <c r="BL34" s="88"/>
      <c r="BM34" s="89"/>
      <c r="BN34" s="86"/>
      <c r="BO34" s="86"/>
      <c r="BP34" s="86"/>
      <c r="BQ34" s="90"/>
      <c r="BR34" s="87"/>
      <c r="BS34" s="91"/>
      <c r="BT34" s="89">
        <v>20</v>
      </c>
      <c r="BU34" s="86"/>
      <c r="BV34" s="86"/>
      <c r="BW34" s="86"/>
      <c r="BX34" s="90"/>
      <c r="BY34" s="87">
        <v>1</v>
      </c>
      <c r="BZ34" s="91" t="s">
        <v>101</v>
      </c>
    </row>
    <row r="35" spans="1:78" s="37" customFormat="1" ht="30" customHeight="1" thickBot="1" x14ac:dyDescent="0.4">
      <c r="A35" s="52">
        <v>13</v>
      </c>
      <c r="B35" s="339" t="s">
        <v>75</v>
      </c>
      <c r="C35" s="363"/>
      <c r="D35" s="153" t="s">
        <v>118</v>
      </c>
      <c r="E35" s="18">
        <f t="shared" si="127"/>
        <v>25</v>
      </c>
      <c r="F35" s="105">
        <f t="shared" si="128"/>
        <v>11</v>
      </c>
      <c r="G35" s="14">
        <f t="shared" si="126"/>
        <v>14</v>
      </c>
      <c r="H35" s="177">
        <v>14</v>
      </c>
      <c r="I35" s="178"/>
      <c r="J35" s="171"/>
      <c r="K35" s="173"/>
      <c r="L35" s="172"/>
      <c r="M35" s="32">
        <v>1</v>
      </c>
      <c r="N35" s="205">
        <v>0.5</v>
      </c>
      <c r="O35" s="54">
        <v>0.5</v>
      </c>
      <c r="P35" s="85">
        <v>14</v>
      </c>
      <c r="Q35" s="86"/>
      <c r="R35" s="86"/>
      <c r="S35" s="86"/>
      <c r="T35" s="87">
        <v>1</v>
      </c>
      <c r="U35" s="88" t="s">
        <v>101</v>
      </c>
      <c r="V35" s="89"/>
      <c r="W35" s="86"/>
      <c r="X35" s="86"/>
      <c r="Y35" s="86"/>
      <c r="Z35" s="87"/>
      <c r="AA35" s="88"/>
      <c r="AB35" s="89"/>
      <c r="AC35" s="86"/>
      <c r="AD35" s="86"/>
      <c r="AE35" s="86"/>
      <c r="AF35" s="87"/>
      <c r="AG35" s="91"/>
      <c r="AH35" s="85"/>
      <c r="AI35" s="86"/>
      <c r="AJ35" s="86"/>
      <c r="AK35" s="86"/>
      <c r="AL35" s="87"/>
      <c r="AM35" s="91"/>
      <c r="AN35" s="89"/>
      <c r="AO35" s="86"/>
      <c r="AP35" s="86"/>
      <c r="AQ35" s="86"/>
      <c r="AR35" s="87"/>
      <c r="AS35" s="91"/>
      <c r="AT35" s="89"/>
      <c r="AU35" s="86"/>
      <c r="AV35" s="86"/>
      <c r="AW35" s="86"/>
      <c r="AX35" s="87"/>
      <c r="AY35" s="91"/>
      <c r="AZ35" s="89"/>
      <c r="BA35" s="86"/>
      <c r="BB35" s="86"/>
      <c r="BC35" s="86"/>
      <c r="BD35" s="87"/>
      <c r="BE35" s="91"/>
      <c r="BF35" s="85"/>
      <c r="BG35" s="86"/>
      <c r="BH35" s="86"/>
      <c r="BI35" s="86"/>
      <c r="BJ35" s="257"/>
      <c r="BK35" s="87"/>
      <c r="BL35" s="88"/>
      <c r="BM35" s="89"/>
      <c r="BN35" s="86"/>
      <c r="BO35" s="86"/>
      <c r="BP35" s="86"/>
      <c r="BQ35" s="90"/>
      <c r="BR35" s="87"/>
      <c r="BS35" s="91"/>
      <c r="BT35" s="89"/>
      <c r="BU35" s="86"/>
      <c r="BV35" s="86"/>
      <c r="BW35" s="86"/>
      <c r="BX35" s="90"/>
      <c r="BY35" s="87"/>
      <c r="BZ35" s="91"/>
    </row>
    <row r="36" spans="1:78" s="37" customFormat="1" ht="30" customHeight="1" thickBot="1" x14ac:dyDescent="0.4">
      <c r="A36" s="53">
        <v>14</v>
      </c>
      <c r="B36" s="339" t="s">
        <v>76</v>
      </c>
      <c r="C36" s="363"/>
      <c r="D36" s="153" t="s">
        <v>118</v>
      </c>
      <c r="E36" s="18">
        <f t="shared" si="127"/>
        <v>25</v>
      </c>
      <c r="F36" s="105">
        <f t="shared" si="128"/>
        <v>11</v>
      </c>
      <c r="G36" s="14">
        <f t="shared" si="126"/>
        <v>14</v>
      </c>
      <c r="H36" s="171">
        <v>14</v>
      </c>
      <c r="I36" s="171"/>
      <c r="J36" s="171"/>
      <c r="K36" s="173"/>
      <c r="L36" s="172"/>
      <c r="M36" s="32">
        <v>1</v>
      </c>
      <c r="N36" s="205">
        <v>0.5</v>
      </c>
      <c r="O36" s="54">
        <v>0.5</v>
      </c>
      <c r="P36" s="85">
        <v>14</v>
      </c>
      <c r="Q36" s="86"/>
      <c r="R36" s="86"/>
      <c r="S36" s="86"/>
      <c r="T36" s="87">
        <v>1</v>
      </c>
      <c r="U36" s="88" t="s">
        <v>101</v>
      </c>
      <c r="V36" s="89"/>
      <c r="W36" s="86"/>
      <c r="X36" s="86"/>
      <c r="Y36" s="86"/>
      <c r="Z36" s="87"/>
      <c r="AA36" s="88"/>
      <c r="AB36" s="89"/>
      <c r="AC36" s="86"/>
      <c r="AD36" s="86"/>
      <c r="AE36" s="86"/>
      <c r="AF36" s="87"/>
      <c r="AG36" s="91"/>
      <c r="AH36" s="85"/>
      <c r="AI36" s="86"/>
      <c r="AJ36" s="86"/>
      <c r="AK36" s="86"/>
      <c r="AL36" s="87"/>
      <c r="AM36" s="91"/>
      <c r="AN36" s="89"/>
      <c r="AO36" s="86"/>
      <c r="AP36" s="86"/>
      <c r="AQ36" s="86"/>
      <c r="AR36" s="87"/>
      <c r="AS36" s="91"/>
      <c r="AT36" s="89"/>
      <c r="AU36" s="86"/>
      <c r="AV36" s="86"/>
      <c r="AW36" s="86"/>
      <c r="AX36" s="87"/>
      <c r="AY36" s="91"/>
      <c r="AZ36" s="89"/>
      <c r="BA36" s="86"/>
      <c r="BB36" s="86"/>
      <c r="BC36" s="86"/>
      <c r="BD36" s="87"/>
      <c r="BE36" s="91"/>
      <c r="BF36" s="85"/>
      <c r="BG36" s="86"/>
      <c r="BH36" s="86"/>
      <c r="BI36" s="86"/>
      <c r="BJ36" s="257"/>
      <c r="BK36" s="87"/>
      <c r="BL36" s="88"/>
      <c r="BM36" s="89"/>
      <c r="BN36" s="86"/>
      <c r="BO36" s="86"/>
      <c r="BP36" s="86"/>
      <c r="BQ36" s="90"/>
      <c r="BR36" s="87"/>
      <c r="BS36" s="91"/>
      <c r="BT36" s="89"/>
      <c r="BU36" s="86"/>
      <c r="BV36" s="86"/>
      <c r="BW36" s="86"/>
      <c r="BX36" s="90"/>
      <c r="BY36" s="87"/>
      <c r="BZ36" s="91"/>
    </row>
    <row r="37" spans="1:78" s="37" customFormat="1" ht="30" customHeight="1" thickBot="1" x14ac:dyDescent="0.4">
      <c r="A37" s="52">
        <v>15</v>
      </c>
      <c r="B37" s="363" t="s">
        <v>49</v>
      </c>
      <c r="C37" s="363"/>
      <c r="D37" s="153" t="s">
        <v>118</v>
      </c>
      <c r="E37" s="18">
        <f t="shared" si="127"/>
        <v>37.5</v>
      </c>
      <c r="F37" s="105">
        <f t="shared" si="128"/>
        <v>9.5</v>
      </c>
      <c r="G37" s="14">
        <f t="shared" si="126"/>
        <v>28</v>
      </c>
      <c r="H37" s="171">
        <v>7</v>
      </c>
      <c r="I37" s="171">
        <v>21</v>
      </c>
      <c r="J37" s="171"/>
      <c r="K37" s="173"/>
      <c r="L37" s="172"/>
      <c r="M37" s="32">
        <v>1.5</v>
      </c>
      <c r="N37" s="205">
        <v>1</v>
      </c>
      <c r="O37" s="32">
        <v>0.5</v>
      </c>
      <c r="P37" s="72">
        <v>7</v>
      </c>
      <c r="Q37" s="73">
        <v>21</v>
      </c>
      <c r="R37" s="73"/>
      <c r="S37" s="73"/>
      <c r="T37" s="74">
        <v>1.5</v>
      </c>
      <c r="U37" s="75" t="s">
        <v>101</v>
      </c>
      <c r="V37" s="76"/>
      <c r="W37" s="73"/>
      <c r="X37" s="73"/>
      <c r="Y37" s="73"/>
      <c r="Z37" s="74"/>
      <c r="AA37" s="75"/>
      <c r="AB37" s="76"/>
      <c r="AC37" s="73"/>
      <c r="AD37" s="73"/>
      <c r="AE37" s="73"/>
      <c r="AF37" s="74"/>
      <c r="AG37" s="77"/>
      <c r="AH37" s="72"/>
      <c r="AI37" s="73"/>
      <c r="AJ37" s="73"/>
      <c r="AK37" s="73"/>
      <c r="AL37" s="74"/>
      <c r="AM37" s="77"/>
      <c r="AN37" s="76"/>
      <c r="AO37" s="73"/>
      <c r="AP37" s="73"/>
      <c r="AQ37" s="73"/>
      <c r="AR37" s="74"/>
      <c r="AS37" s="77"/>
      <c r="AT37" s="76"/>
      <c r="AU37" s="73"/>
      <c r="AV37" s="73"/>
      <c r="AW37" s="73"/>
      <c r="AX37" s="74"/>
      <c r="AY37" s="77"/>
      <c r="AZ37" s="76"/>
      <c r="BA37" s="73"/>
      <c r="BB37" s="73"/>
      <c r="BC37" s="191"/>
      <c r="BD37" s="74"/>
      <c r="BE37" s="77"/>
      <c r="BF37" s="72"/>
      <c r="BG37" s="73"/>
      <c r="BH37" s="73"/>
      <c r="BI37" s="73"/>
      <c r="BJ37" s="256"/>
      <c r="BK37" s="74"/>
      <c r="BL37" s="75"/>
      <c r="BM37" s="76"/>
      <c r="BN37" s="73"/>
      <c r="BO37" s="73"/>
      <c r="BP37" s="73"/>
      <c r="BQ37" s="79"/>
      <c r="BR37" s="74"/>
      <c r="BS37" s="77"/>
      <c r="BT37" s="76"/>
      <c r="BU37" s="73"/>
      <c r="BV37" s="73"/>
      <c r="BW37" s="73"/>
      <c r="BX37" s="79"/>
      <c r="BY37" s="74"/>
      <c r="BZ37" s="77"/>
    </row>
    <row r="38" spans="1:78" s="37" customFormat="1" ht="30" customHeight="1" thickBot="1" x14ac:dyDescent="0.4">
      <c r="A38" s="170">
        <v>16</v>
      </c>
      <c r="B38" s="341" t="s">
        <v>144</v>
      </c>
      <c r="C38" s="342"/>
      <c r="D38" s="169" t="s">
        <v>121</v>
      </c>
      <c r="E38" s="18">
        <f t="shared" si="127"/>
        <v>25</v>
      </c>
      <c r="F38" s="105">
        <f t="shared" si="128"/>
        <v>4</v>
      </c>
      <c r="G38" s="14">
        <f t="shared" si="126"/>
        <v>21</v>
      </c>
      <c r="H38" s="174">
        <v>7</v>
      </c>
      <c r="I38" s="174">
        <v>14</v>
      </c>
      <c r="J38" s="174"/>
      <c r="K38" s="246"/>
      <c r="L38" s="175"/>
      <c r="M38" s="59">
        <v>1</v>
      </c>
      <c r="N38" s="204">
        <v>0.5</v>
      </c>
      <c r="O38" s="60">
        <v>0.5</v>
      </c>
      <c r="P38" s="239"/>
      <c r="Q38" s="238"/>
      <c r="R38" s="238"/>
      <c r="S38" s="163"/>
      <c r="T38" s="130"/>
      <c r="U38" s="131"/>
      <c r="V38" s="239"/>
      <c r="W38" s="238"/>
      <c r="X38" s="238"/>
      <c r="Y38" s="163"/>
      <c r="Z38" s="130"/>
      <c r="AA38" s="131"/>
      <c r="AB38" s="243">
        <v>7</v>
      </c>
      <c r="AC38" s="240">
        <v>14</v>
      </c>
      <c r="AD38" s="240"/>
      <c r="AE38" s="163"/>
      <c r="AF38" s="130">
        <v>1</v>
      </c>
      <c r="AG38" s="137" t="s">
        <v>101</v>
      </c>
      <c r="AH38" s="239"/>
      <c r="AI38" s="240"/>
      <c r="AJ38" s="240"/>
      <c r="AK38" s="163"/>
      <c r="AL38" s="130"/>
      <c r="AM38" s="137"/>
      <c r="AN38" s="239"/>
      <c r="AO38" s="240"/>
      <c r="AP38" s="240"/>
      <c r="AQ38" s="163"/>
      <c r="AR38" s="130"/>
      <c r="AS38" s="137"/>
      <c r="AT38" s="239"/>
      <c r="AU38" s="163"/>
      <c r="AV38" s="238"/>
      <c r="AW38" s="163"/>
      <c r="AX38" s="130"/>
      <c r="AY38" s="137"/>
      <c r="AZ38" s="239"/>
      <c r="BA38" s="240"/>
      <c r="BB38" s="240"/>
      <c r="BC38" s="163"/>
      <c r="BD38" s="130"/>
      <c r="BE38" s="137"/>
      <c r="BF38" s="239"/>
      <c r="BG38" s="240"/>
      <c r="BH38" s="240"/>
      <c r="BI38" s="163"/>
      <c r="BJ38" s="163"/>
      <c r="BK38" s="130"/>
      <c r="BL38" s="131"/>
      <c r="BM38" s="239"/>
      <c r="BN38" s="240"/>
      <c r="BO38" s="240"/>
      <c r="BP38" s="240"/>
      <c r="BQ38" s="163"/>
      <c r="BR38" s="130"/>
      <c r="BS38" s="137"/>
      <c r="BT38" s="239"/>
      <c r="BU38" s="240"/>
      <c r="BV38" s="240"/>
      <c r="BW38" s="240"/>
      <c r="BX38" s="163"/>
      <c r="BY38" s="130"/>
      <c r="BZ38" s="137"/>
    </row>
    <row r="39" spans="1:78" s="37" customFormat="1" ht="35.1" customHeight="1" thickBot="1" x14ac:dyDescent="0.4">
      <c r="A39" s="25" t="s">
        <v>26</v>
      </c>
      <c r="B39" s="399" t="s">
        <v>163</v>
      </c>
      <c r="C39" s="399"/>
      <c r="D39" s="13"/>
      <c r="E39" s="122">
        <f>SUM(E41:E57)</f>
        <v>1175</v>
      </c>
      <c r="F39" s="122">
        <f t="shared" ref="F39:BS39" si="129">SUM(F41:F57)</f>
        <v>223</v>
      </c>
      <c r="G39" s="122">
        <f t="shared" si="129"/>
        <v>952</v>
      </c>
      <c r="H39" s="122">
        <f t="shared" si="129"/>
        <v>266</v>
      </c>
      <c r="I39" s="122">
        <f t="shared" si="129"/>
        <v>186</v>
      </c>
      <c r="J39" s="122">
        <f t="shared" si="129"/>
        <v>474</v>
      </c>
      <c r="K39" s="122">
        <f t="shared" si="129"/>
        <v>26</v>
      </c>
      <c r="L39" s="122"/>
      <c r="M39" s="122">
        <f>SUM(M40:M57)</f>
        <v>47</v>
      </c>
      <c r="N39" s="122">
        <f t="shared" si="129"/>
        <v>36.5</v>
      </c>
      <c r="O39" s="122">
        <f t="shared" si="129"/>
        <v>10.5</v>
      </c>
      <c r="P39" s="122">
        <f t="shared" si="129"/>
        <v>28</v>
      </c>
      <c r="Q39" s="122">
        <f t="shared" si="129"/>
        <v>14</v>
      </c>
      <c r="R39" s="122">
        <f t="shared" si="129"/>
        <v>0</v>
      </c>
      <c r="S39" s="122">
        <f t="shared" si="129"/>
        <v>0</v>
      </c>
      <c r="T39" s="122">
        <f t="shared" si="129"/>
        <v>3</v>
      </c>
      <c r="U39" s="122">
        <f t="shared" si="129"/>
        <v>0</v>
      </c>
      <c r="V39" s="122">
        <f t="shared" si="129"/>
        <v>14</v>
      </c>
      <c r="W39" s="122">
        <f t="shared" si="129"/>
        <v>98</v>
      </c>
      <c r="X39" s="122">
        <f t="shared" si="129"/>
        <v>0</v>
      </c>
      <c r="Y39" s="122">
        <f t="shared" si="129"/>
        <v>0</v>
      </c>
      <c r="Z39" s="122">
        <f t="shared" si="129"/>
        <v>5</v>
      </c>
      <c r="AA39" s="122">
        <f t="shared" si="129"/>
        <v>0</v>
      </c>
      <c r="AB39" s="122">
        <f t="shared" si="129"/>
        <v>84</v>
      </c>
      <c r="AC39" s="122">
        <f t="shared" si="129"/>
        <v>28</v>
      </c>
      <c r="AD39" s="122">
        <f t="shared" si="129"/>
        <v>182</v>
      </c>
      <c r="AE39" s="122">
        <f t="shared" si="129"/>
        <v>0</v>
      </c>
      <c r="AF39" s="122">
        <f t="shared" si="129"/>
        <v>14</v>
      </c>
      <c r="AG39" s="122">
        <f t="shared" si="129"/>
        <v>0</v>
      </c>
      <c r="AH39" s="122">
        <f t="shared" si="129"/>
        <v>56</v>
      </c>
      <c r="AI39" s="122">
        <f t="shared" si="129"/>
        <v>0</v>
      </c>
      <c r="AJ39" s="122">
        <f t="shared" si="129"/>
        <v>154</v>
      </c>
      <c r="AK39" s="122">
        <f t="shared" si="129"/>
        <v>0</v>
      </c>
      <c r="AL39" s="122">
        <f t="shared" si="129"/>
        <v>10</v>
      </c>
      <c r="AM39" s="122">
        <f t="shared" si="129"/>
        <v>0</v>
      </c>
      <c r="AN39" s="122">
        <f t="shared" si="129"/>
        <v>0</v>
      </c>
      <c r="AO39" s="122">
        <f t="shared" si="129"/>
        <v>0</v>
      </c>
      <c r="AP39" s="122">
        <f t="shared" si="129"/>
        <v>0</v>
      </c>
      <c r="AQ39" s="122">
        <f t="shared" si="129"/>
        <v>0</v>
      </c>
      <c r="AR39" s="122">
        <f t="shared" si="129"/>
        <v>0</v>
      </c>
      <c r="AS39" s="122">
        <f t="shared" si="129"/>
        <v>0</v>
      </c>
      <c r="AT39" s="122">
        <f t="shared" si="129"/>
        <v>28</v>
      </c>
      <c r="AU39" s="122">
        <f t="shared" si="129"/>
        <v>0</v>
      </c>
      <c r="AV39" s="122">
        <f t="shared" si="129"/>
        <v>56</v>
      </c>
      <c r="AW39" s="122">
        <f t="shared" si="129"/>
        <v>0</v>
      </c>
      <c r="AX39" s="122">
        <f t="shared" si="129"/>
        <v>4</v>
      </c>
      <c r="AY39" s="122">
        <f t="shared" si="129"/>
        <v>0</v>
      </c>
      <c r="AZ39" s="122">
        <f t="shared" si="129"/>
        <v>14</v>
      </c>
      <c r="BA39" s="122">
        <f t="shared" si="129"/>
        <v>16</v>
      </c>
      <c r="BB39" s="122">
        <f t="shared" si="129"/>
        <v>48</v>
      </c>
      <c r="BC39" s="122">
        <f t="shared" si="129"/>
        <v>6</v>
      </c>
      <c r="BD39" s="122">
        <f t="shared" si="129"/>
        <v>5</v>
      </c>
      <c r="BE39" s="122">
        <f t="shared" si="129"/>
        <v>0</v>
      </c>
      <c r="BF39" s="122">
        <f t="shared" si="129"/>
        <v>28</v>
      </c>
      <c r="BG39" s="122">
        <f t="shared" si="129"/>
        <v>16</v>
      </c>
      <c r="BH39" s="122">
        <f t="shared" si="129"/>
        <v>34</v>
      </c>
      <c r="BI39" s="122">
        <f t="shared" si="129"/>
        <v>6</v>
      </c>
      <c r="BJ39" s="122"/>
      <c r="BK39" s="122">
        <f t="shared" si="129"/>
        <v>4</v>
      </c>
      <c r="BL39" s="122">
        <f t="shared" si="129"/>
        <v>0</v>
      </c>
      <c r="BM39" s="122">
        <f t="shared" si="129"/>
        <v>14</v>
      </c>
      <c r="BN39" s="122">
        <f t="shared" si="129"/>
        <v>14</v>
      </c>
      <c r="BO39" s="122">
        <f t="shared" si="129"/>
        <v>0</v>
      </c>
      <c r="BP39" s="122">
        <f t="shared" si="129"/>
        <v>14</v>
      </c>
      <c r="BQ39" s="122">
        <f t="shared" si="129"/>
        <v>0</v>
      </c>
      <c r="BR39" s="122">
        <f t="shared" si="129"/>
        <v>2</v>
      </c>
      <c r="BS39" s="122">
        <f t="shared" si="129"/>
        <v>0</v>
      </c>
      <c r="BT39" s="122">
        <f t="shared" ref="BT39:BY39" si="130">SUM(BT41:BT57)</f>
        <v>0</v>
      </c>
      <c r="BU39" s="122">
        <f t="shared" si="130"/>
        <v>0</v>
      </c>
      <c r="BV39" s="122">
        <f t="shared" si="130"/>
        <v>0</v>
      </c>
      <c r="BW39" s="122">
        <f t="shared" si="130"/>
        <v>0</v>
      </c>
      <c r="BX39" s="122">
        <f t="shared" si="130"/>
        <v>0</v>
      </c>
      <c r="BY39" s="122">
        <f t="shared" si="130"/>
        <v>0</v>
      </c>
      <c r="BZ39" s="13">
        <f t="shared" ref="BZ39" si="131">SUM(BZ40:BZ57)</f>
        <v>0</v>
      </c>
    </row>
    <row r="40" spans="1:78" s="37" customFormat="1" ht="30" customHeight="1" x14ac:dyDescent="0.35">
      <c r="A40" s="50">
        <v>1</v>
      </c>
      <c r="B40" s="337" t="s">
        <v>43</v>
      </c>
      <c r="C40" s="398"/>
      <c r="D40" s="158"/>
      <c r="E40" s="158"/>
      <c r="F40" s="158"/>
      <c r="G40" s="123"/>
      <c r="H40" s="209"/>
      <c r="I40" s="179"/>
      <c r="J40" s="179"/>
      <c r="K40" s="229"/>
      <c r="L40" s="172"/>
      <c r="M40" s="32"/>
      <c r="N40" s="32"/>
      <c r="O40" s="194"/>
      <c r="P40" s="56"/>
      <c r="Q40" s="82"/>
      <c r="R40" s="82"/>
      <c r="S40" s="82"/>
      <c r="T40" s="67"/>
      <c r="U40" s="68"/>
      <c r="V40" s="81"/>
      <c r="W40" s="82"/>
      <c r="X40" s="82"/>
      <c r="Y40" s="82"/>
      <c r="Z40" s="67"/>
      <c r="AA40" s="68"/>
      <c r="AB40" s="81"/>
      <c r="AC40" s="82"/>
      <c r="AD40" s="82"/>
      <c r="AE40" s="82"/>
      <c r="AF40" s="67"/>
      <c r="AG40" s="70"/>
      <c r="AH40" s="56"/>
      <c r="AI40" s="82"/>
      <c r="AJ40" s="82"/>
      <c r="AK40" s="82"/>
      <c r="AL40" s="67"/>
      <c r="AM40" s="70"/>
      <c r="AN40" s="81"/>
      <c r="AO40" s="82"/>
      <c r="AP40" s="82"/>
      <c r="AQ40" s="82"/>
      <c r="AR40" s="67"/>
      <c r="AS40" s="70"/>
      <c r="AT40" s="81"/>
      <c r="AU40" s="82"/>
      <c r="AV40" s="82"/>
      <c r="AW40" s="82"/>
      <c r="AX40" s="67"/>
      <c r="AY40" s="70"/>
      <c r="AZ40" s="81"/>
      <c r="BA40" s="82"/>
      <c r="BB40" s="82"/>
      <c r="BC40" s="82"/>
      <c r="BD40" s="67"/>
      <c r="BE40" s="70"/>
      <c r="BF40" s="56"/>
      <c r="BG40" s="82"/>
      <c r="BH40" s="82"/>
      <c r="BI40" s="82"/>
      <c r="BJ40" s="258"/>
      <c r="BK40" s="67"/>
      <c r="BL40" s="68"/>
      <c r="BM40" s="81"/>
      <c r="BN40" s="82"/>
      <c r="BO40" s="82"/>
      <c r="BP40" s="82"/>
      <c r="BQ40" s="93"/>
      <c r="BR40" s="67"/>
      <c r="BS40" s="70"/>
      <c r="BT40" s="81"/>
      <c r="BU40" s="82"/>
      <c r="BV40" s="82"/>
      <c r="BW40" s="82"/>
      <c r="BX40" s="93"/>
      <c r="BY40" s="67"/>
      <c r="BZ40" s="70"/>
    </row>
    <row r="41" spans="1:78" s="37" customFormat="1" ht="30" customHeight="1" x14ac:dyDescent="0.35">
      <c r="A41" s="51" t="s">
        <v>1</v>
      </c>
      <c r="B41" s="339" t="s">
        <v>42</v>
      </c>
      <c r="C41" s="363"/>
      <c r="D41" s="154" t="s">
        <v>122</v>
      </c>
      <c r="E41" s="18">
        <f t="shared" ref="E41:E49" si="132">M41*25</f>
        <v>75</v>
      </c>
      <c r="F41" s="18">
        <f t="shared" ref="F41:F49" si="133">M41*25-G41</f>
        <v>19</v>
      </c>
      <c r="G41" s="123">
        <f t="shared" ref="G41:G49" si="134">SUM(H41:K41)</f>
        <v>56</v>
      </c>
      <c r="H41" s="181">
        <v>14</v>
      </c>
      <c r="I41" s="171">
        <v>42</v>
      </c>
      <c r="J41" s="171"/>
      <c r="K41" s="173"/>
      <c r="L41" s="172"/>
      <c r="M41" s="32">
        <v>3</v>
      </c>
      <c r="N41" s="54">
        <v>2</v>
      </c>
      <c r="O41" s="32">
        <v>1</v>
      </c>
      <c r="P41" s="56">
        <v>14</v>
      </c>
      <c r="Q41" s="82">
        <v>14</v>
      </c>
      <c r="R41" s="82"/>
      <c r="S41" s="82"/>
      <c r="T41" s="67">
        <v>2</v>
      </c>
      <c r="U41" s="68"/>
      <c r="V41" s="27"/>
      <c r="W41" s="82">
        <v>28</v>
      </c>
      <c r="X41" s="82"/>
      <c r="Y41" s="82"/>
      <c r="Z41" s="67">
        <v>1</v>
      </c>
      <c r="AA41" s="68" t="s">
        <v>101</v>
      </c>
      <c r="AB41" s="81"/>
      <c r="AC41" s="82"/>
      <c r="AD41" s="82"/>
      <c r="AE41" s="82"/>
      <c r="AF41" s="67"/>
      <c r="AG41" s="70"/>
      <c r="AH41" s="56"/>
      <c r="AI41" s="82"/>
      <c r="AJ41" s="82"/>
      <c r="AK41" s="82"/>
      <c r="AL41" s="67"/>
      <c r="AM41" s="70"/>
      <c r="AN41" s="81"/>
      <c r="AO41" s="82"/>
      <c r="AP41" s="82"/>
      <c r="AQ41" s="82"/>
      <c r="AR41" s="67"/>
      <c r="AS41" s="70"/>
      <c r="AT41" s="81"/>
      <c r="AU41" s="82"/>
      <c r="AV41" s="82"/>
      <c r="AW41" s="82"/>
      <c r="AX41" s="67"/>
      <c r="AY41" s="70"/>
      <c r="AZ41" s="81"/>
      <c r="BA41" s="82"/>
      <c r="BB41" s="82"/>
      <c r="BC41" s="82"/>
      <c r="BD41" s="67"/>
      <c r="BE41" s="70"/>
      <c r="BF41" s="56"/>
      <c r="BG41" s="82"/>
      <c r="BH41" s="82"/>
      <c r="BI41" s="82"/>
      <c r="BJ41" s="258"/>
      <c r="BK41" s="67"/>
      <c r="BL41" s="68"/>
      <c r="BM41" s="81"/>
      <c r="BN41" s="82"/>
      <c r="BO41" s="82"/>
      <c r="BP41" s="82"/>
      <c r="BQ41" s="93"/>
      <c r="BR41" s="67"/>
      <c r="BS41" s="70"/>
      <c r="BT41" s="81"/>
      <c r="BU41" s="82"/>
      <c r="BV41" s="82"/>
      <c r="BW41" s="82"/>
      <c r="BX41" s="93"/>
      <c r="BY41" s="67"/>
      <c r="BZ41" s="70"/>
    </row>
    <row r="42" spans="1:78" s="37" customFormat="1" ht="30" customHeight="1" x14ac:dyDescent="0.35">
      <c r="A42" s="51" t="s">
        <v>3</v>
      </c>
      <c r="B42" s="396" t="s">
        <v>94</v>
      </c>
      <c r="C42" s="397"/>
      <c r="D42" s="154" t="s">
        <v>122</v>
      </c>
      <c r="E42" s="18">
        <f t="shared" si="132"/>
        <v>25</v>
      </c>
      <c r="F42" s="18">
        <f t="shared" si="133"/>
        <v>11</v>
      </c>
      <c r="G42" s="123">
        <f t="shared" si="134"/>
        <v>14</v>
      </c>
      <c r="H42" s="181"/>
      <c r="I42" s="171">
        <v>14</v>
      </c>
      <c r="J42" s="171"/>
      <c r="K42" s="173"/>
      <c r="L42" s="172"/>
      <c r="M42" s="32">
        <v>1</v>
      </c>
      <c r="N42" s="32">
        <v>0.5</v>
      </c>
      <c r="O42" s="32">
        <v>0.5</v>
      </c>
      <c r="P42" s="56"/>
      <c r="Q42" s="82"/>
      <c r="R42" s="82"/>
      <c r="S42" s="82"/>
      <c r="T42" s="67"/>
      <c r="U42" s="68"/>
      <c r="V42" s="81"/>
      <c r="W42" s="82">
        <v>14</v>
      </c>
      <c r="X42" s="82"/>
      <c r="Y42" s="82"/>
      <c r="Z42" s="67">
        <v>1</v>
      </c>
      <c r="AA42" s="68" t="s">
        <v>101</v>
      </c>
      <c r="AB42" s="81"/>
      <c r="AC42" s="82"/>
      <c r="AD42" s="82"/>
      <c r="AE42" s="82"/>
      <c r="AF42" s="67"/>
      <c r="AG42" s="70"/>
      <c r="AH42" s="56"/>
      <c r="AI42" s="82"/>
      <c r="AJ42" s="82"/>
      <c r="AK42" s="82"/>
      <c r="AL42" s="67"/>
      <c r="AM42" s="70"/>
      <c r="AN42" s="81"/>
      <c r="AO42" s="82"/>
      <c r="AP42" s="82"/>
      <c r="AQ42" s="82"/>
      <c r="AR42" s="67"/>
      <c r="AS42" s="70"/>
      <c r="AT42" s="81"/>
      <c r="AU42" s="82"/>
      <c r="AV42" s="82"/>
      <c r="AW42" s="82"/>
      <c r="AX42" s="67"/>
      <c r="AY42" s="70"/>
      <c r="AZ42" s="81"/>
      <c r="BA42" s="82"/>
      <c r="BB42" s="82"/>
      <c r="BC42" s="82"/>
      <c r="BD42" s="67"/>
      <c r="BE42" s="70"/>
      <c r="BF42" s="56"/>
      <c r="BG42" s="82"/>
      <c r="BH42" s="82"/>
      <c r="BI42" s="82"/>
      <c r="BJ42" s="258"/>
      <c r="BK42" s="67"/>
      <c r="BL42" s="68"/>
      <c r="BM42" s="81"/>
      <c r="BN42" s="82"/>
      <c r="BO42" s="82"/>
      <c r="BP42" s="82"/>
      <c r="BQ42" s="93"/>
      <c r="BR42" s="67"/>
      <c r="BS42" s="70"/>
      <c r="BT42" s="81"/>
      <c r="BU42" s="82"/>
      <c r="BV42" s="82"/>
      <c r="BW42" s="82"/>
      <c r="BX42" s="93"/>
      <c r="BY42" s="67"/>
      <c r="BZ42" s="70"/>
    </row>
    <row r="43" spans="1:78" s="37" customFormat="1" ht="27.75" customHeight="1" x14ac:dyDescent="0.35">
      <c r="A43" s="51">
        <v>2</v>
      </c>
      <c r="B43" s="339" t="s">
        <v>134</v>
      </c>
      <c r="C43" s="363"/>
      <c r="D43" s="154" t="s">
        <v>127</v>
      </c>
      <c r="E43" s="18">
        <f t="shared" si="132"/>
        <v>100</v>
      </c>
      <c r="F43" s="18">
        <f t="shared" si="133"/>
        <v>30</v>
      </c>
      <c r="G43" s="123">
        <f t="shared" si="134"/>
        <v>70</v>
      </c>
      <c r="H43" s="182">
        <v>14</v>
      </c>
      <c r="I43" s="178">
        <v>32</v>
      </c>
      <c r="J43" s="178">
        <v>12</v>
      </c>
      <c r="K43" s="183">
        <v>12</v>
      </c>
      <c r="L43" s="172"/>
      <c r="M43" s="32">
        <v>4</v>
      </c>
      <c r="N43" s="32">
        <v>3</v>
      </c>
      <c r="O43" s="32">
        <v>1</v>
      </c>
      <c r="P43" s="56"/>
      <c r="Q43" s="82"/>
      <c r="R43" s="82"/>
      <c r="S43" s="20"/>
      <c r="T43" s="67"/>
      <c r="U43" s="68"/>
      <c r="V43" s="81"/>
      <c r="W43" s="82"/>
      <c r="X43" s="82"/>
      <c r="Y43" s="82"/>
      <c r="Z43" s="67"/>
      <c r="AA43" s="68"/>
      <c r="AB43" s="81"/>
      <c r="AC43" s="82"/>
      <c r="AD43" s="82"/>
      <c r="AE43" s="82"/>
      <c r="AF43" s="67"/>
      <c r="AG43" s="70"/>
      <c r="AH43" s="56"/>
      <c r="AI43" s="82"/>
      <c r="AJ43" s="82"/>
      <c r="AK43" s="82"/>
      <c r="AL43" s="67"/>
      <c r="AM43" s="70"/>
      <c r="AN43" s="81"/>
      <c r="AO43" s="82"/>
      <c r="AP43" s="82"/>
      <c r="AQ43" s="82"/>
      <c r="AR43" s="67"/>
      <c r="AS43" s="70"/>
      <c r="AT43" s="81"/>
      <c r="AU43" s="82"/>
      <c r="AV43" s="82"/>
      <c r="AW43" s="82"/>
      <c r="AX43" s="67"/>
      <c r="AY43" s="70"/>
      <c r="AZ43" s="81"/>
      <c r="BA43" s="82">
        <v>16</v>
      </c>
      <c r="BB43" s="82">
        <v>6</v>
      </c>
      <c r="BC43" s="82">
        <v>6</v>
      </c>
      <c r="BD43" s="67">
        <v>2</v>
      </c>
      <c r="BE43" s="70"/>
      <c r="BF43" s="56">
        <v>14</v>
      </c>
      <c r="BG43" s="82">
        <v>16</v>
      </c>
      <c r="BH43" s="82">
        <v>6</v>
      </c>
      <c r="BI43" s="82">
        <v>6</v>
      </c>
      <c r="BJ43" s="258"/>
      <c r="BK43" s="67">
        <v>2</v>
      </c>
      <c r="BL43" s="68" t="s">
        <v>59</v>
      </c>
      <c r="BM43" s="81"/>
      <c r="BN43" s="82"/>
      <c r="BO43" s="82"/>
      <c r="BP43" s="82"/>
      <c r="BQ43" s="93"/>
      <c r="BR43" s="67"/>
      <c r="BS43" s="70"/>
      <c r="BT43" s="81"/>
      <c r="BU43" s="82"/>
      <c r="BV43" s="82"/>
      <c r="BW43" s="82"/>
      <c r="BX43" s="93"/>
      <c r="BY43" s="67"/>
      <c r="BZ43" s="70"/>
    </row>
    <row r="44" spans="1:78" s="37" customFormat="1" ht="30" customHeight="1" x14ac:dyDescent="0.35">
      <c r="A44" s="51">
        <v>3</v>
      </c>
      <c r="B44" s="339" t="s">
        <v>209</v>
      </c>
      <c r="C44" s="363"/>
      <c r="D44" s="17" t="s">
        <v>124</v>
      </c>
      <c r="E44" s="18">
        <f t="shared" si="132"/>
        <v>200</v>
      </c>
      <c r="F44" s="18">
        <f t="shared" si="133"/>
        <v>32</v>
      </c>
      <c r="G44" s="123">
        <f t="shared" si="134"/>
        <v>168</v>
      </c>
      <c r="H44" s="182">
        <v>56</v>
      </c>
      <c r="I44" s="178"/>
      <c r="J44" s="178">
        <v>112</v>
      </c>
      <c r="K44" s="183"/>
      <c r="L44" s="172"/>
      <c r="M44" s="32">
        <v>8</v>
      </c>
      <c r="N44" s="32">
        <v>7</v>
      </c>
      <c r="O44" s="32">
        <v>1</v>
      </c>
      <c r="P44" s="80"/>
      <c r="Q44" s="284"/>
      <c r="R44" s="284"/>
      <c r="S44" s="284"/>
      <c r="T44" s="74"/>
      <c r="U44" s="75"/>
      <c r="V44" s="83"/>
      <c r="W44" s="284"/>
      <c r="X44" s="284"/>
      <c r="Y44" s="284"/>
      <c r="Z44" s="74"/>
      <c r="AA44" s="75"/>
      <c r="AB44" s="81">
        <v>28</v>
      </c>
      <c r="AC44" s="244"/>
      <c r="AD44" s="82">
        <v>56</v>
      </c>
      <c r="AE44" s="82"/>
      <c r="AF44" s="67">
        <v>4</v>
      </c>
      <c r="AG44" s="70"/>
      <c r="AH44" s="56">
        <v>28</v>
      </c>
      <c r="AI44" s="82"/>
      <c r="AJ44" s="82">
        <v>56</v>
      </c>
      <c r="AK44" s="82"/>
      <c r="AL44" s="67">
        <v>4</v>
      </c>
      <c r="AM44" s="70" t="s">
        <v>59</v>
      </c>
      <c r="AN44" s="81"/>
      <c r="AO44" s="82"/>
      <c r="AP44" s="82"/>
      <c r="AQ44" s="82"/>
      <c r="AR44" s="67"/>
      <c r="AS44" s="70"/>
      <c r="AT44" s="81"/>
      <c r="AU44" s="82"/>
      <c r="AV44" s="82"/>
      <c r="AW44" s="82"/>
      <c r="AX44" s="67"/>
      <c r="AY44" s="70"/>
      <c r="AZ44" s="81"/>
      <c r="BA44" s="82"/>
      <c r="BB44" s="82"/>
      <c r="BC44" s="82"/>
      <c r="BD44" s="67"/>
      <c r="BE44" s="70"/>
      <c r="BF44" s="56"/>
      <c r="BG44" s="82"/>
      <c r="BH44" s="82"/>
      <c r="BI44" s="82"/>
      <c r="BJ44" s="258"/>
      <c r="BK44" s="67"/>
      <c r="BL44" s="68"/>
      <c r="BM44" s="81"/>
      <c r="BN44" s="82"/>
      <c r="BO44" s="82"/>
      <c r="BP44" s="82"/>
      <c r="BQ44" s="93"/>
      <c r="BR44" s="67"/>
      <c r="BS44" s="70"/>
      <c r="BT44" s="83"/>
      <c r="BU44" s="284"/>
      <c r="BV44" s="284"/>
      <c r="BW44" s="284"/>
      <c r="BX44" s="84"/>
      <c r="BY44" s="74"/>
      <c r="BZ44" s="77"/>
    </row>
    <row r="45" spans="1:78" s="37" customFormat="1" ht="30" customHeight="1" x14ac:dyDescent="0.35">
      <c r="A45" s="51">
        <v>4</v>
      </c>
      <c r="B45" s="339" t="s">
        <v>207</v>
      </c>
      <c r="C45" s="363"/>
      <c r="D45" s="17" t="s">
        <v>121</v>
      </c>
      <c r="E45" s="18">
        <f t="shared" si="132"/>
        <v>50</v>
      </c>
      <c r="F45" s="18">
        <f t="shared" si="133"/>
        <v>8</v>
      </c>
      <c r="G45" s="123">
        <f t="shared" si="134"/>
        <v>42</v>
      </c>
      <c r="H45" s="182">
        <v>14</v>
      </c>
      <c r="I45" s="178"/>
      <c r="J45" s="178">
        <v>28</v>
      </c>
      <c r="K45" s="183"/>
      <c r="L45" s="172"/>
      <c r="M45" s="32">
        <v>2</v>
      </c>
      <c r="N45" s="32">
        <v>1.5</v>
      </c>
      <c r="O45" s="32">
        <v>0.5</v>
      </c>
      <c r="P45" s="80"/>
      <c r="Q45" s="284"/>
      <c r="R45" s="284"/>
      <c r="S45" s="284"/>
      <c r="T45" s="74"/>
      <c r="U45" s="75"/>
      <c r="V45" s="83"/>
      <c r="W45" s="284"/>
      <c r="X45" s="284"/>
      <c r="Y45" s="284"/>
      <c r="Z45" s="74"/>
      <c r="AA45" s="75"/>
      <c r="AB45" s="81">
        <v>14</v>
      </c>
      <c r="AC45" s="82"/>
      <c r="AD45" s="82">
        <v>28</v>
      </c>
      <c r="AE45" s="82"/>
      <c r="AF45" s="67">
        <v>2</v>
      </c>
      <c r="AG45" s="70" t="s">
        <v>101</v>
      </c>
      <c r="AH45" s="56"/>
      <c r="AI45" s="82"/>
      <c r="AJ45" s="82"/>
      <c r="AK45" s="82"/>
      <c r="AL45" s="67"/>
      <c r="AM45" s="70"/>
      <c r="AN45" s="81"/>
      <c r="AO45" s="82"/>
      <c r="AP45" s="82"/>
      <c r="AQ45" s="82"/>
      <c r="AR45" s="67"/>
      <c r="AS45" s="70"/>
      <c r="AT45" s="81"/>
      <c r="AU45" s="82"/>
      <c r="AV45" s="82"/>
      <c r="AW45" s="82"/>
      <c r="AX45" s="67"/>
      <c r="AY45" s="70"/>
      <c r="AZ45" s="81"/>
      <c r="BA45" s="82"/>
      <c r="BB45" s="82"/>
      <c r="BC45" s="82"/>
      <c r="BD45" s="67"/>
      <c r="BE45" s="70"/>
      <c r="BF45" s="56"/>
      <c r="BG45" s="82"/>
      <c r="BH45" s="82"/>
      <c r="BI45" s="82"/>
      <c r="BJ45" s="258"/>
      <c r="BK45" s="67"/>
      <c r="BL45" s="68"/>
      <c r="BM45" s="81"/>
      <c r="BN45" s="82"/>
      <c r="BO45" s="82"/>
      <c r="BP45" s="82"/>
      <c r="BQ45" s="93"/>
      <c r="BR45" s="67"/>
      <c r="BS45" s="70"/>
      <c r="BT45" s="83"/>
      <c r="BU45" s="284"/>
      <c r="BV45" s="284"/>
      <c r="BW45" s="284"/>
      <c r="BX45" s="84"/>
      <c r="BY45" s="74"/>
      <c r="BZ45" s="77"/>
    </row>
    <row r="46" spans="1:78" s="37" customFormat="1" ht="30" customHeight="1" x14ac:dyDescent="0.35">
      <c r="A46" s="51">
        <v>5</v>
      </c>
      <c r="B46" s="339" t="s">
        <v>208</v>
      </c>
      <c r="C46" s="363"/>
      <c r="D46" s="17" t="s">
        <v>125</v>
      </c>
      <c r="E46" s="18">
        <f t="shared" si="132"/>
        <v>100</v>
      </c>
      <c r="F46" s="18">
        <f t="shared" si="133"/>
        <v>16</v>
      </c>
      <c r="G46" s="123">
        <f t="shared" si="134"/>
        <v>84</v>
      </c>
      <c r="H46" s="182"/>
      <c r="I46" s="178"/>
      <c r="J46" s="171">
        <v>84</v>
      </c>
      <c r="K46" s="173"/>
      <c r="L46" s="172"/>
      <c r="M46" s="32">
        <v>4</v>
      </c>
      <c r="N46" s="32">
        <v>3</v>
      </c>
      <c r="O46" s="32">
        <v>1</v>
      </c>
      <c r="P46" s="80"/>
      <c r="Q46" s="284"/>
      <c r="R46" s="284"/>
      <c r="S46" s="284"/>
      <c r="T46" s="74"/>
      <c r="U46" s="75"/>
      <c r="V46" s="83"/>
      <c r="W46" s="284"/>
      <c r="X46" s="284"/>
      <c r="Y46" s="284"/>
      <c r="Z46" s="74"/>
      <c r="AA46" s="75"/>
      <c r="AB46" s="81"/>
      <c r="AC46" s="82"/>
      <c r="AD46" s="82">
        <v>42</v>
      </c>
      <c r="AE46" s="82"/>
      <c r="AF46" s="67">
        <v>2</v>
      </c>
      <c r="AG46" s="70"/>
      <c r="AH46" s="56"/>
      <c r="AI46" s="82"/>
      <c r="AJ46" s="82">
        <v>42</v>
      </c>
      <c r="AK46" s="82"/>
      <c r="AL46" s="67">
        <v>2</v>
      </c>
      <c r="AM46" s="70" t="s">
        <v>101</v>
      </c>
      <c r="AN46" s="81"/>
      <c r="AO46" s="82"/>
      <c r="AP46" s="82"/>
      <c r="AQ46" s="82"/>
      <c r="AR46" s="67"/>
      <c r="AS46" s="70"/>
      <c r="AT46" s="81"/>
      <c r="AU46" s="82"/>
      <c r="AV46" s="82"/>
      <c r="AW46" s="82"/>
      <c r="AX46" s="67"/>
      <c r="AY46" s="70"/>
      <c r="AZ46" s="81"/>
      <c r="BA46" s="82"/>
      <c r="BB46" s="82"/>
      <c r="BC46" s="82"/>
      <c r="BD46" s="67"/>
      <c r="BE46" s="70"/>
      <c r="BF46" s="56"/>
      <c r="BG46" s="82"/>
      <c r="BH46" s="82"/>
      <c r="BI46" s="82"/>
      <c r="BJ46" s="258"/>
      <c r="BK46" s="67"/>
      <c r="BL46" s="68"/>
      <c r="BM46" s="81"/>
      <c r="BN46" s="82"/>
      <c r="BO46" s="82"/>
      <c r="BP46" s="82"/>
      <c r="BQ46" s="93"/>
      <c r="BR46" s="67"/>
      <c r="BS46" s="70"/>
      <c r="BT46" s="83"/>
      <c r="BU46" s="284"/>
      <c r="BV46" s="284"/>
      <c r="BW46" s="284"/>
      <c r="BX46" s="84"/>
      <c r="BY46" s="74"/>
      <c r="BZ46" s="77"/>
    </row>
    <row r="47" spans="1:78" s="37" customFormat="1" ht="30" customHeight="1" x14ac:dyDescent="0.35">
      <c r="A47" s="52">
        <v>6</v>
      </c>
      <c r="B47" s="410" t="s">
        <v>95</v>
      </c>
      <c r="C47" s="410"/>
      <c r="D47" s="16" t="s">
        <v>122</v>
      </c>
      <c r="E47" s="18">
        <f t="shared" si="132"/>
        <v>50</v>
      </c>
      <c r="F47" s="18">
        <f t="shared" si="133"/>
        <v>8</v>
      </c>
      <c r="G47" s="123">
        <f t="shared" si="134"/>
        <v>42</v>
      </c>
      <c r="H47" s="184">
        <v>14</v>
      </c>
      <c r="I47" s="178">
        <v>28</v>
      </c>
      <c r="J47" s="178"/>
      <c r="K47" s="183"/>
      <c r="L47" s="172"/>
      <c r="M47" s="32">
        <v>2</v>
      </c>
      <c r="N47" s="32">
        <v>1.5</v>
      </c>
      <c r="O47" s="32">
        <v>0.5</v>
      </c>
      <c r="P47" s="72"/>
      <c r="Q47" s="73"/>
      <c r="R47" s="73"/>
      <c r="S47" s="73"/>
      <c r="T47" s="74"/>
      <c r="U47" s="77"/>
      <c r="V47" s="72">
        <v>14</v>
      </c>
      <c r="W47" s="73">
        <v>28</v>
      </c>
      <c r="X47" s="73"/>
      <c r="Y47" s="73"/>
      <c r="Z47" s="74">
        <v>2</v>
      </c>
      <c r="AA47" s="75" t="s">
        <v>101</v>
      </c>
      <c r="AB47" s="81"/>
      <c r="AC47" s="82"/>
      <c r="AD47" s="82"/>
      <c r="AE47" s="82"/>
      <c r="AF47" s="67"/>
      <c r="AG47" s="70"/>
      <c r="AH47" s="56"/>
      <c r="AI47" s="82"/>
      <c r="AJ47" s="82"/>
      <c r="AK47" s="82"/>
      <c r="AL47" s="67"/>
      <c r="AM47" s="70"/>
      <c r="AN47" s="81"/>
      <c r="AO47" s="82"/>
      <c r="AP47" s="82"/>
      <c r="AQ47" s="82"/>
      <c r="AR47" s="67"/>
      <c r="AS47" s="70"/>
      <c r="AT47" s="81"/>
      <c r="AU47" s="82"/>
      <c r="AV47" s="82"/>
      <c r="AW47" s="82"/>
      <c r="AX47" s="67"/>
      <c r="AY47" s="70"/>
      <c r="AZ47" s="81"/>
      <c r="BA47" s="82"/>
      <c r="BB47" s="82"/>
      <c r="BC47" s="82"/>
      <c r="BD47" s="67"/>
      <c r="BE47" s="70"/>
      <c r="BF47" s="56"/>
      <c r="BG47" s="82"/>
      <c r="BH47" s="82"/>
      <c r="BI47" s="82"/>
      <c r="BJ47" s="258"/>
      <c r="BK47" s="67"/>
      <c r="BL47" s="68"/>
      <c r="BM47" s="81"/>
      <c r="BN47" s="82"/>
      <c r="BO47" s="82"/>
      <c r="BP47" s="82"/>
      <c r="BQ47" s="93"/>
      <c r="BR47" s="67"/>
      <c r="BS47" s="70"/>
      <c r="BT47" s="76"/>
      <c r="BU47" s="73"/>
      <c r="BV47" s="73"/>
      <c r="BW47" s="73"/>
      <c r="BX47" s="79"/>
      <c r="BY47" s="74"/>
      <c r="BZ47" s="77"/>
    </row>
    <row r="48" spans="1:78" s="37" customFormat="1" ht="27.75" customHeight="1" x14ac:dyDescent="0.35">
      <c r="A48" s="53">
        <v>7</v>
      </c>
      <c r="B48" s="404" t="s">
        <v>142</v>
      </c>
      <c r="C48" s="405"/>
      <c r="D48" s="22" t="s">
        <v>145</v>
      </c>
      <c r="E48" s="18">
        <f t="shared" si="132"/>
        <v>50</v>
      </c>
      <c r="F48" s="18">
        <f t="shared" si="133"/>
        <v>8</v>
      </c>
      <c r="G48" s="123">
        <f t="shared" si="134"/>
        <v>42</v>
      </c>
      <c r="H48" s="181">
        <v>14</v>
      </c>
      <c r="I48" s="171">
        <v>14</v>
      </c>
      <c r="J48" s="171"/>
      <c r="K48" s="173">
        <v>14</v>
      </c>
      <c r="L48" s="172"/>
      <c r="M48" s="32">
        <v>2</v>
      </c>
      <c r="N48" s="32">
        <v>1.5</v>
      </c>
      <c r="O48" s="32">
        <v>0.5</v>
      </c>
      <c r="P48" s="72"/>
      <c r="Q48" s="73"/>
      <c r="R48" s="73"/>
      <c r="S48" s="73"/>
      <c r="T48" s="54"/>
      <c r="U48" s="94"/>
      <c r="V48" s="76"/>
      <c r="W48" s="73"/>
      <c r="X48" s="73"/>
      <c r="Y48" s="73"/>
      <c r="Z48" s="74"/>
      <c r="AA48" s="75"/>
      <c r="AB48" s="81"/>
      <c r="AC48" s="82"/>
      <c r="AD48" s="82"/>
      <c r="AE48" s="82"/>
      <c r="AF48" s="67"/>
      <c r="AG48" s="70"/>
      <c r="AH48" s="56"/>
      <c r="AI48" s="82"/>
      <c r="AJ48" s="82"/>
      <c r="AK48" s="82"/>
      <c r="AL48" s="67"/>
      <c r="AM48" s="70"/>
      <c r="AN48" s="81"/>
      <c r="AO48" s="82"/>
      <c r="AP48" s="82"/>
      <c r="AQ48" s="82"/>
      <c r="AR48" s="67"/>
      <c r="AS48" s="70"/>
      <c r="AT48" s="81"/>
      <c r="AU48" s="82"/>
      <c r="AV48" s="82"/>
      <c r="AW48" s="82"/>
      <c r="AX48" s="67"/>
      <c r="AY48" s="70"/>
      <c r="AZ48" s="81"/>
      <c r="BA48" s="82"/>
      <c r="BB48" s="82"/>
      <c r="BC48" s="82"/>
      <c r="BD48" s="67"/>
      <c r="BE48" s="70"/>
      <c r="BF48" s="56"/>
      <c r="BG48" s="82"/>
      <c r="BH48" s="82"/>
      <c r="BI48" s="82"/>
      <c r="BJ48" s="258"/>
      <c r="BK48" s="67"/>
      <c r="BL48" s="68"/>
      <c r="BM48" s="81">
        <v>14</v>
      </c>
      <c r="BN48" s="82">
        <v>14</v>
      </c>
      <c r="BO48" s="82"/>
      <c r="BP48" s="82">
        <v>14</v>
      </c>
      <c r="BQ48" s="93"/>
      <c r="BR48" s="67">
        <v>2</v>
      </c>
      <c r="BS48" s="70" t="s">
        <v>101</v>
      </c>
      <c r="BT48" s="83"/>
      <c r="BU48" s="284"/>
      <c r="BV48" s="284"/>
      <c r="BW48" s="284"/>
      <c r="BX48" s="84"/>
      <c r="BY48" s="74"/>
      <c r="BZ48" s="77"/>
    </row>
    <row r="49" spans="1:78" s="37" customFormat="1" ht="30" customHeight="1" x14ac:dyDescent="0.35">
      <c r="A49" s="52">
        <v>8</v>
      </c>
      <c r="B49" s="339" t="s">
        <v>93</v>
      </c>
      <c r="C49" s="363"/>
      <c r="D49" s="17" t="s">
        <v>122</v>
      </c>
      <c r="E49" s="18">
        <f t="shared" si="132"/>
        <v>50</v>
      </c>
      <c r="F49" s="18">
        <f t="shared" si="133"/>
        <v>8</v>
      </c>
      <c r="G49" s="123">
        <f t="shared" si="134"/>
        <v>42</v>
      </c>
      <c r="H49" s="182">
        <v>14</v>
      </c>
      <c r="I49" s="178">
        <v>28</v>
      </c>
      <c r="J49" s="171"/>
      <c r="K49" s="173"/>
      <c r="L49" s="172"/>
      <c r="M49" s="32">
        <v>2</v>
      </c>
      <c r="N49" s="32">
        <v>1.5</v>
      </c>
      <c r="O49" s="32">
        <v>0.5</v>
      </c>
      <c r="P49" s="80">
        <v>14</v>
      </c>
      <c r="Q49" s="284"/>
      <c r="R49" s="284"/>
      <c r="S49" s="284"/>
      <c r="T49" s="74">
        <v>1</v>
      </c>
      <c r="U49" s="75"/>
      <c r="V49" s="83"/>
      <c r="W49" s="284">
        <v>28</v>
      </c>
      <c r="X49" s="284"/>
      <c r="Y49" s="284"/>
      <c r="Z49" s="74">
        <v>1</v>
      </c>
      <c r="AA49" s="75" t="s">
        <v>101</v>
      </c>
      <c r="AB49" s="81"/>
      <c r="AC49" s="82"/>
      <c r="AD49" s="82"/>
      <c r="AE49" s="82"/>
      <c r="AF49" s="67"/>
      <c r="AG49" s="70"/>
      <c r="AH49" s="56"/>
      <c r="AI49" s="82"/>
      <c r="AJ49" s="82"/>
      <c r="AK49" s="82"/>
      <c r="AL49" s="67"/>
      <c r="AM49" s="70"/>
      <c r="AN49" s="81"/>
      <c r="AO49" s="82"/>
      <c r="AP49" s="82"/>
      <c r="AQ49" s="82"/>
      <c r="AR49" s="67"/>
      <c r="AS49" s="70"/>
      <c r="AT49" s="81"/>
      <c r="AU49" s="82"/>
      <c r="AV49" s="82"/>
      <c r="AW49" s="82"/>
      <c r="AX49" s="67"/>
      <c r="AY49" s="70"/>
      <c r="AZ49" s="81"/>
      <c r="BA49" s="82"/>
      <c r="BB49" s="82"/>
      <c r="BC49" s="82"/>
      <c r="BD49" s="67"/>
      <c r="BE49" s="70"/>
      <c r="BF49" s="56"/>
      <c r="BG49" s="82"/>
      <c r="BH49" s="82"/>
      <c r="BI49" s="82"/>
      <c r="BJ49" s="258"/>
      <c r="BK49" s="67"/>
      <c r="BL49" s="68"/>
      <c r="BM49" s="81"/>
      <c r="BN49" s="82"/>
      <c r="BO49" s="82"/>
      <c r="BP49" s="82"/>
      <c r="BQ49" s="93"/>
      <c r="BR49" s="67"/>
      <c r="BS49" s="70"/>
      <c r="BT49" s="83"/>
      <c r="BU49" s="284"/>
      <c r="BV49" s="284"/>
      <c r="BW49" s="284"/>
      <c r="BX49" s="84"/>
      <c r="BY49" s="74"/>
      <c r="BZ49" s="77"/>
    </row>
    <row r="50" spans="1:78" s="37" customFormat="1" ht="30" customHeight="1" x14ac:dyDescent="0.35">
      <c r="A50" s="51">
        <v>9</v>
      </c>
      <c r="B50" s="339" t="s">
        <v>85</v>
      </c>
      <c r="C50" s="363"/>
      <c r="D50" s="17"/>
      <c r="E50" s="18"/>
      <c r="F50" s="18"/>
      <c r="G50" s="123"/>
      <c r="H50" s="182"/>
      <c r="I50" s="178"/>
      <c r="J50" s="171"/>
      <c r="K50" s="173"/>
      <c r="L50" s="172"/>
      <c r="M50" s="32"/>
      <c r="N50" s="32"/>
      <c r="O50" s="32"/>
      <c r="P50" s="80"/>
      <c r="Q50" s="284"/>
      <c r="R50" s="284"/>
      <c r="S50" s="284"/>
      <c r="T50" s="74"/>
      <c r="U50" s="75"/>
      <c r="V50" s="83"/>
      <c r="W50" s="284"/>
      <c r="X50" s="284"/>
      <c r="Y50" s="284"/>
      <c r="Z50" s="74"/>
      <c r="AA50" s="75"/>
      <c r="AB50" s="81"/>
      <c r="AC50" s="82"/>
      <c r="AD50" s="82"/>
      <c r="AE50" s="82"/>
      <c r="AF50" s="67"/>
      <c r="AG50" s="70"/>
      <c r="AH50" s="56"/>
      <c r="AI50" s="82"/>
      <c r="AJ50" s="82"/>
      <c r="AK50" s="82"/>
      <c r="AL50" s="67"/>
      <c r="AM50" s="70"/>
      <c r="AN50" s="81"/>
      <c r="AO50" s="82"/>
      <c r="AP50" s="82"/>
      <c r="AQ50" s="82"/>
      <c r="AR50" s="67"/>
      <c r="AS50" s="70"/>
      <c r="AT50" s="81"/>
      <c r="AU50" s="82"/>
      <c r="AV50" s="82"/>
      <c r="AW50" s="82"/>
      <c r="AX50" s="67"/>
      <c r="AY50" s="70"/>
      <c r="AZ50" s="81"/>
      <c r="BA50" s="82"/>
      <c r="BB50" s="82"/>
      <c r="BC50" s="82"/>
      <c r="BD50" s="67"/>
      <c r="BE50" s="70"/>
      <c r="BF50" s="56"/>
      <c r="BG50" s="82"/>
      <c r="BH50" s="82"/>
      <c r="BI50" s="82"/>
      <c r="BJ50" s="258"/>
      <c r="BK50" s="67"/>
      <c r="BL50" s="68"/>
      <c r="BM50" s="81"/>
      <c r="BN50" s="82"/>
      <c r="BO50" s="82"/>
      <c r="BP50" s="82"/>
      <c r="BQ50" s="93"/>
      <c r="BR50" s="67"/>
      <c r="BS50" s="70"/>
      <c r="BT50" s="83"/>
      <c r="BU50" s="284"/>
      <c r="BV50" s="284"/>
      <c r="BW50" s="284"/>
      <c r="BX50" s="84"/>
      <c r="BY50" s="74"/>
      <c r="BZ50" s="77"/>
    </row>
    <row r="51" spans="1:78" s="37" customFormat="1" ht="30" customHeight="1" x14ac:dyDescent="0.35">
      <c r="A51" s="51" t="s">
        <v>1</v>
      </c>
      <c r="B51" s="339" t="s">
        <v>206</v>
      </c>
      <c r="C51" s="363"/>
      <c r="D51" s="17" t="s">
        <v>128</v>
      </c>
      <c r="E51" s="18">
        <f t="shared" ref="E51:E57" si="135">M51*25</f>
        <v>50</v>
      </c>
      <c r="F51" s="18">
        <f t="shared" ref="F51:F57" si="136">M51*25-G51</f>
        <v>8</v>
      </c>
      <c r="G51" s="123">
        <f t="shared" ref="G51:G57" si="137">SUM(H51:K51)</f>
        <v>42</v>
      </c>
      <c r="H51" s="182">
        <v>14</v>
      </c>
      <c r="I51" s="178"/>
      <c r="J51" s="171">
        <v>28</v>
      </c>
      <c r="K51" s="173"/>
      <c r="L51" s="172"/>
      <c r="M51" s="32">
        <v>2</v>
      </c>
      <c r="N51" s="32">
        <v>1.5</v>
      </c>
      <c r="O51" s="32">
        <v>0.5</v>
      </c>
      <c r="P51" s="80"/>
      <c r="Q51" s="284"/>
      <c r="R51" s="284"/>
      <c r="S51" s="284"/>
      <c r="T51" s="74"/>
      <c r="U51" s="75"/>
      <c r="V51" s="83"/>
      <c r="W51" s="284"/>
      <c r="X51" s="284"/>
      <c r="Y51" s="284"/>
      <c r="Z51" s="74"/>
      <c r="AA51" s="75"/>
      <c r="AB51" s="81"/>
      <c r="AC51" s="82"/>
      <c r="AD51" s="82"/>
      <c r="AE51" s="82"/>
      <c r="AF51" s="67"/>
      <c r="AG51" s="70"/>
      <c r="AH51" s="56"/>
      <c r="AI51" s="82"/>
      <c r="AJ51" s="82"/>
      <c r="AK51" s="82"/>
      <c r="AL51" s="67"/>
      <c r="AM51" s="70"/>
      <c r="AN51" s="81"/>
      <c r="AO51" s="82"/>
      <c r="AP51" s="82"/>
      <c r="AQ51" s="82"/>
      <c r="AR51" s="67"/>
      <c r="AS51" s="70"/>
      <c r="AT51" s="81">
        <v>14</v>
      </c>
      <c r="AU51" s="82"/>
      <c r="AV51" s="82">
        <v>28</v>
      </c>
      <c r="AW51" s="82"/>
      <c r="AX51" s="67">
        <v>2</v>
      </c>
      <c r="AY51" s="70" t="s">
        <v>101</v>
      </c>
      <c r="AZ51" s="81"/>
      <c r="BA51" s="82"/>
      <c r="BB51" s="82"/>
      <c r="BC51" s="82"/>
      <c r="BD51" s="67"/>
      <c r="BE51" s="70"/>
      <c r="BF51" s="56"/>
      <c r="BG51" s="82"/>
      <c r="BH51" s="82"/>
      <c r="BI51" s="82"/>
      <c r="BJ51" s="258"/>
      <c r="BK51" s="67"/>
      <c r="BL51" s="68"/>
      <c r="BM51" s="81"/>
      <c r="BN51" s="82"/>
      <c r="BO51" s="82"/>
      <c r="BP51" s="82"/>
      <c r="BQ51" s="93"/>
      <c r="BR51" s="67"/>
      <c r="BS51" s="70"/>
      <c r="BT51" s="83"/>
      <c r="BU51" s="284"/>
      <c r="BV51" s="284"/>
      <c r="BW51" s="284"/>
      <c r="BX51" s="84"/>
      <c r="BY51" s="74"/>
      <c r="BZ51" s="77"/>
    </row>
    <row r="52" spans="1:78" s="37" customFormat="1" ht="30" customHeight="1" x14ac:dyDescent="0.35">
      <c r="A52" s="51" t="s">
        <v>3</v>
      </c>
      <c r="B52" s="339" t="s">
        <v>205</v>
      </c>
      <c r="C52" s="363"/>
      <c r="D52" s="17" t="s">
        <v>128</v>
      </c>
      <c r="E52" s="18">
        <f t="shared" si="135"/>
        <v>50</v>
      </c>
      <c r="F52" s="18">
        <f t="shared" si="136"/>
        <v>8</v>
      </c>
      <c r="G52" s="123">
        <f t="shared" si="137"/>
        <v>42</v>
      </c>
      <c r="H52" s="182">
        <v>14</v>
      </c>
      <c r="I52" s="178"/>
      <c r="J52" s="171">
        <v>28</v>
      </c>
      <c r="K52" s="173"/>
      <c r="L52" s="172"/>
      <c r="M52" s="32">
        <v>2</v>
      </c>
      <c r="N52" s="32">
        <v>1.5</v>
      </c>
      <c r="O52" s="32">
        <v>0.5</v>
      </c>
      <c r="P52" s="80"/>
      <c r="Q52" s="284"/>
      <c r="R52" s="284"/>
      <c r="S52" s="284"/>
      <c r="T52" s="74"/>
      <c r="U52" s="75"/>
      <c r="V52" s="83"/>
      <c r="W52" s="284"/>
      <c r="X52" s="284"/>
      <c r="Y52" s="284"/>
      <c r="Z52" s="74"/>
      <c r="AA52" s="75"/>
      <c r="AB52" s="81"/>
      <c r="AC52" s="82"/>
      <c r="AD52" s="82"/>
      <c r="AE52" s="82"/>
      <c r="AF52" s="67"/>
      <c r="AG52" s="70"/>
      <c r="AH52" s="56"/>
      <c r="AI52" s="82"/>
      <c r="AJ52" s="82"/>
      <c r="AK52" s="82"/>
      <c r="AL52" s="67"/>
      <c r="AM52" s="70"/>
      <c r="AN52" s="81"/>
      <c r="AO52" s="82"/>
      <c r="AP52" s="82"/>
      <c r="AQ52" s="82"/>
      <c r="AR52" s="67"/>
      <c r="AS52" s="70"/>
      <c r="AT52" s="81">
        <v>14</v>
      </c>
      <c r="AU52" s="82"/>
      <c r="AV52" s="82">
        <v>28</v>
      </c>
      <c r="AW52" s="82"/>
      <c r="AX52" s="67">
        <v>2</v>
      </c>
      <c r="AY52" s="70" t="s">
        <v>101</v>
      </c>
      <c r="AZ52" s="81"/>
      <c r="BA52" s="82"/>
      <c r="BB52" s="82"/>
      <c r="BC52" s="82"/>
      <c r="BD52" s="67"/>
      <c r="BE52" s="70"/>
      <c r="BF52" s="56"/>
      <c r="BG52" s="82"/>
      <c r="BH52" s="82"/>
      <c r="BI52" s="82"/>
      <c r="BJ52" s="258"/>
      <c r="BK52" s="67"/>
      <c r="BL52" s="68"/>
      <c r="BM52" s="81"/>
      <c r="BN52" s="82"/>
      <c r="BO52" s="82"/>
      <c r="BP52" s="82"/>
      <c r="BQ52" s="93"/>
      <c r="BR52" s="67"/>
      <c r="BS52" s="70"/>
      <c r="BT52" s="83"/>
      <c r="BU52" s="284"/>
      <c r="BV52" s="284"/>
      <c r="BW52" s="284"/>
      <c r="BX52" s="84"/>
      <c r="BY52" s="74"/>
      <c r="BZ52" s="77"/>
    </row>
    <row r="53" spans="1:78" s="37" customFormat="1" ht="30" customHeight="1" x14ac:dyDescent="0.35">
      <c r="A53" s="51" t="s">
        <v>12</v>
      </c>
      <c r="B53" s="339" t="s">
        <v>204</v>
      </c>
      <c r="C53" s="363"/>
      <c r="D53" s="17" t="s">
        <v>129</v>
      </c>
      <c r="E53" s="18">
        <f t="shared" si="135"/>
        <v>50</v>
      </c>
      <c r="F53" s="18">
        <f t="shared" si="136"/>
        <v>8</v>
      </c>
      <c r="G53" s="123">
        <f t="shared" si="137"/>
        <v>42</v>
      </c>
      <c r="H53" s="182">
        <v>14</v>
      </c>
      <c r="I53" s="178"/>
      <c r="J53" s="171">
        <v>28</v>
      </c>
      <c r="K53" s="173"/>
      <c r="L53" s="172"/>
      <c r="M53" s="32">
        <v>2</v>
      </c>
      <c r="N53" s="32">
        <v>1.5</v>
      </c>
      <c r="O53" s="32">
        <v>0.5</v>
      </c>
      <c r="P53" s="80"/>
      <c r="Q53" s="284"/>
      <c r="R53" s="284"/>
      <c r="S53" s="284"/>
      <c r="T53" s="74"/>
      <c r="U53" s="75"/>
      <c r="V53" s="83"/>
      <c r="W53" s="284"/>
      <c r="X53" s="284"/>
      <c r="Y53" s="284"/>
      <c r="Z53" s="74"/>
      <c r="AA53" s="75"/>
      <c r="AB53" s="83"/>
      <c r="AC53" s="284"/>
      <c r="AD53" s="284"/>
      <c r="AE53" s="284"/>
      <c r="AF53" s="74"/>
      <c r="AG53" s="70"/>
      <c r="AH53" s="56"/>
      <c r="AI53" s="82"/>
      <c r="AJ53" s="82"/>
      <c r="AK53" s="82"/>
      <c r="AL53" s="67"/>
      <c r="AM53" s="70"/>
      <c r="AN53" s="81"/>
      <c r="AO53" s="82"/>
      <c r="AP53" s="82"/>
      <c r="AQ53" s="82"/>
      <c r="AR53" s="67"/>
      <c r="AS53" s="70"/>
      <c r="AT53" s="81"/>
      <c r="AU53" s="82"/>
      <c r="AV53" s="82"/>
      <c r="AW53" s="82"/>
      <c r="AX53" s="67"/>
      <c r="AY53" s="70"/>
      <c r="AZ53" s="81">
        <v>14</v>
      </c>
      <c r="BA53" s="82"/>
      <c r="BB53" s="82">
        <v>28</v>
      </c>
      <c r="BC53" s="82"/>
      <c r="BD53" s="67">
        <v>2</v>
      </c>
      <c r="BE53" s="70" t="s">
        <v>59</v>
      </c>
      <c r="BF53" s="56"/>
      <c r="BG53" s="82"/>
      <c r="BH53" s="82"/>
      <c r="BI53" s="82"/>
      <c r="BJ53" s="258"/>
      <c r="BK53" s="67"/>
      <c r="BL53" s="68"/>
      <c r="BM53" s="81"/>
      <c r="BN53" s="82"/>
      <c r="BO53" s="82"/>
      <c r="BP53" s="82"/>
      <c r="BQ53" s="93"/>
      <c r="BR53" s="67"/>
      <c r="BS53" s="70"/>
      <c r="BT53" s="83"/>
      <c r="BU53" s="284"/>
      <c r="BV53" s="284"/>
      <c r="BW53" s="284"/>
      <c r="BX53" s="84"/>
      <c r="BY53" s="74"/>
      <c r="BZ53" s="77"/>
    </row>
    <row r="54" spans="1:78" s="37" customFormat="1" ht="30" customHeight="1" x14ac:dyDescent="0.35">
      <c r="A54" s="51" t="s">
        <v>13</v>
      </c>
      <c r="B54" s="339" t="s">
        <v>203</v>
      </c>
      <c r="C54" s="363"/>
      <c r="D54" s="154" t="s">
        <v>127</v>
      </c>
      <c r="E54" s="18">
        <f t="shared" si="135"/>
        <v>50</v>
      </c>
      <c r="F54" s="18">
        <f t="shared" si="136"/>
        <v>8</v>
      </c>
      <c r="G54" s="123">
        <f t="shared" si="137"/>
        <v>42</v>
      </c>
      <c r="H54" s="182">
        <v>14</v>
      </c>
      <c r="I54" s="178"/>
      <c r="J54" s="171">
        <v>28</v>
      </c>
      <c r="K54" s="173"/>
      <c r="L54" s="172"/>
      <c r="M54" s="32">
        <v>2</v>
      </c>
      <c r="N54" s="32">
        <v>1.5</v>
      </c>
      <c r="O54" s="32">
        <v>0.5</v>
      </c>
      <c r="P54" s="80"/>
      <c r="Q54" s="284"/>
      <c r="R54" s="284"/>
      <c r="S54" s="284"/>
      <c r="T54" s="74"/>
      <c r="U54" s="75"/>
      <c r="V54" s="83"/>
      <c r="W54" s="284"/>
      <c r="X54" s="284"/>
      <c r="Y54" s="284"/>
      <c r="Z54" s="74"/>
      <c r="AA54" s="75"/>
      <c r="AB54" s="83"/>
      <c r="AC54" s="284"/>
      <c r="AD54" s="284"/>
      <c r="AE54" s="284"/>
      <c r="AF54" s="74"/>
      <c r="AG54" s="70"/>
      <c r="AH54" s="56"/>
      <c r="AI54" s="82"/>
      <c r="AJ54" s="82"/>
      <c r="AK54" s="82"/>
      <c r="AL54" s="67"/>
      <c r="AM54" s="70"/>
      <c r="AN54" s="81"/>
      <c r="AO54" s="82"/>
      <c r="AP54" s="82"/>
      <c r="AQ54" s="82"/>
      <c r="AR54" s="67"/>
      <c r="AS54" s="70"/>
      <c r="AT54" s="81"/>
      <c r="AU54" s="82"/>
      <c r="AV54" s="82"/>
      <c r="AW54" s="82"/>
      <c r="AX54" s="67"/>
      <c r="AY54" s="70"/>
      <c r="AZ54" s="81"/>
      <c r="BA54" s="82"/>
      <c r="BB54" s="82"/>
      <c r="BC54" s="82"/>
      <c r="BD54" s="67"/>
      <c r="BE54" s="70"/>
      <c r="BF54" s="56">
        <v>14</v>
      </c>
      <c r="BG54" s="82"/>
      <c r="BH54" s="82">
        <v>28</v>
      </c>
      <c r="BI54" s="82"/>
      <c r="BJ54" s="258"/>
      <c r="BK54" s="67">
        <v>2</v>
      </c>
      <c r="BL54" s="68" t="s">
        <v>59</v>
      </c>
      <c r="BM54" s="81"/>
      <c r="BN54" s="82"/>
      <c r="BO54" s="82"/>
      <c r="BP54" s="82"/>
      <c r="BQ54" s="93"/>
      <c r="BR54" s="67"/>
      <c r="BS54" s="70"/>
      <c r="BT54" s="83"/>
      <c r="BU54" s="284"/>
      <c r="BV54" s="284"/>
      <c r="BW54" s="284"/>
      <c r="BX54" s="84"/>
      <c r="BY54" s="74"/>
      <c r="BZ54" s="77"/>
    </row>
    <row r="55" spans="1:78" s="37" customFormat="1" ht="30" customHeight="1" x14ac:dyDescent="0.35">
      <c r="A55" s="126" t="s">
        <v>16</v>
      </c>
      <c r="B55" s="339" t="s">
        <v>159</v>
      </c>
      <c r="C55" s="363"/>
      <c r="D55" s="17" t="s">
        <v>126</v>
      </c>
      <c r="E55" s="18">
        <f t="shared" si="135"/>
        <v>25</v>
      </c>
      <c r="F55" s="18">
        <f t="shared" si="136"/>
        <v>11</v>
      </c>
      <c r="G55" s="123">
        <f t="shared" si="137"/>
        <v>14</v>
      </c>
      <c r="H55" s="181"/>
      <c r="I55" s="171"/>
      <c r="J55" s="171">
        <v>14</v>
      </c>
      <c r="K55" s="173"/>
      <c r="L55" s="172"/>
      <c r="M55" s="32">
        <v>1</v>
      </c>
      <c r="N55" s="59">
        <v>0.5</v>
      </c>
      <c r="O55" s="59">
        <v>0.5</v>
      </c>
      <c r="P55" s="134"/>
      <c r="Q55" s="135"/>
      <c r="R55" s="135"/>
      <c r="S55" s="135"/>
      <c r="T55" s="87"/>
      <c r="U55" s="88"/>
      <c r="V55" s="136"/>
      <c r="W55" s="135"/>
      <c r="X55" s="135"/>
      <c r="Y55" s="135"/>
      <c r="Z55" s="87"/>
      <c r="AA55" s="88"/>
      <c r="AB55" s="136"/>
      <c r="AC55" s="135"/>
      <c r="AD55" s="135"/>
      <c r="AE55" s="135"/>
      <c r="AF55" s="87"/>
      <c r="AG55" s="77"/>
      <c r="AH55" s="80"/>
      <c r="AI55" s="284"/>
      <c r="AJ55" s="284"/>
      <c r="AK55" s="284"/>
      <c r="AL55" s="74"/>
      <c r="AM55" s="77"/>
      <c r="AN55" s="83"/>
      <c r="AO55" s="284"/>
      <c r="AP55" s="284"/>
      <c r="AQ55" s="284"/>
      <c r="AR55" s="74"/>
      <c r="AS55" s="77"/>
      <c r="AT55" s="83"/>
      <c r="AU55" s="284"/>
      <c r="AV55" s="284"/>
      <c r="AW55" s="284"/>
      <c r="AX55" s="74"/>
      <c r="AY55" s="77"/>
      <c r="AZ55" s="83"/>
      <c r="BA55" s="284"/>
      <c r="BB55" s="284">
        <v>14</v>
      </c>
      <c r="BC55" s="284"/>
      <c r="BD55" s="74">
        <v>1</v>
      </c>
      <c r="BE55" s="77" t="s">
        <v>101</v>
      </c>
      <c r="BF55" s="80"/>
      <c r="BG55" s="284"/>
      <c r="BH55" s="284"/>
      <c r="BI55" s="284"/>
      <c r="BJ55" s="84"/>
      <c r="BK55" s="74"/>
      <c r="BL55" s="75"/>
      <c r="BM55" s="83"/>
      <c r="BN55" s="284"/>
      <c r="BO55" s="284"/>
      <c r="BP55" s="284"/>
      <c r="BQ55" s="274"/>
      <c r="BR55" s="130"/>
      <c r="BS55" s="137"/>
      <c r="BT55" s="136"/>
      <c r="BU55" s="135"/>
      <c r="BV55" s="135"/>
      <c r="BW55" s="135"/>
      <c r="BX55" s="142"/>
      <c r="BY55" s="87"/>
      <c r="BZ55" s="91"/>
    </row>
    <row r="56" spans="1:78" s="37" customFormat="1" ht="27.75" customHeight="1" x14ac:dyDescent="0.35">
      <c r="A56" s="222">
        <v>10</v>
      </c>
      <c r="B56" s="413" t="s">
        <v>202</v>
      </c>
      <c r="C56" s="413"/>
      <c r="D56" s="155" t="s">
        <v>124</v>
      </c>
      <c r="E56" s="18">
        <f t="shared" si="135"/>
        <v>200</v>
      </c>
      <c r="F56" s="18">
        <f t="shared" si="136"/>
        <v>32</v>
      </c>
      <c r="G56" s="123">
        <f t="shared" si="137"/>
        <v>168</v>
      </c>
      <c r="H56" s="207">
        <v>56</v>
      </c>
      <c r="I56" s="178"/>
      <c r="J56" s="177">
        <v>112</v>
      </c>
      <c r="K56" s="183"/>
      <c r="L56" s="208"/>
      <c r="M56" s="54">
        <v>8</v>
      </c>
      <c r="N56" s="59">
        <v>7</v>
      </c>
      <c r="O56" s="59">
        <v>1</v>
      </c>
      <c r="P56" s="134"/>
      <c r="Q56" s="135"/>
      <c r="R56" s="135"/>
      <c r="S56" s="135"/>
      <c r="T56" s="87"/>
      <c r="U56" s="88"/>
      <c r="V56" s="136"/>
      <c r="W56" s="135"/>
      <c r="X56" s="135"/>
      <c r="Y56" s="135"/>
      <c r="Z56" s="87"/>
      <c r="AA56" s="88"/>
      <c r="AB56" s="136">
        <v>28</v>
      </c>
      <c r="AC56" s="135"/>
      <c r="AD56" s="135">
        <v>56</v>
      </c>
      <c r="AE56" s="135"/>
      <c r="AF56" s="87">
        <v>4</v>
      </c>
      <c r="AG56" s="137"/>
      <c r="AH56" s="138">
        <v>28</v>
      </c>
      <c r="AI56" s="139"/>
      <c r="AJ56" s="139">
        <v>56</v>
      </c>
      <c r="AK56" s="139"/>
      <c r="AL56" s="130">
        <v>4</v>
      </c>
      <c r="AM56" s="137" t="s">
        <v>59</v>
      </c>
      <c r="AN56" s="140"/>
      <c r="AO56" s="139"/>
      <c r="AP56" s="139"/>
      <c r="AQ56" s="139"/>
      <c r="AR56" s="130"/>
      <c r="AS56" s="137"/>
      <c r="AT56" s="140"/>
      <c r="AU56" s="139"/>
      <c r="AV56" s="139"/>
      <c r="AW56" s="139"/>
      <c r="AX56" s="130"/>
      <c r="AY56" s="137"/>
      <c r="AZ56" s="140"/>
      <c r="BA56" s="139"/>
      <c r="BB56" s="139"/>
      <c r="BC56" s="139"/>
      <c r="BD56" s="130"/>
      <c r="BE56" s="137"/>
      <c r="BF56" s="138"/>
      <c r="BG56" s="139"/>
      <c r="BH56" s="139"/>
      <c r="BI56" s="139"/>
      <c r="BJ56" s="259"/>
      <c r="BK56" s="130"/>
      <c r="BL56" s="131"/>
      <c r="BM56" s="140"/>
      <c r="BN56" s="139"/>
      <c r="BO56" s="139"/>
      <c r="BP56" s="139"/>
      <c r="BQ56" s="141"/>
      <c r="BR56" s="130"/>
      <c r="BS56" s="137"/>
      <c r="BT56" s="136"/>
      <c r="BU56" s="135"/>
      <c r="BV56" s="135"/>
      <c r="BW56" s="135"/>
      <c r="BX56" s="142"/>
      <c r="BY56" s="87"/>
      <c r="BZ56" s="91"/>
    </row>
    <row r="57" spans="1:78" s="37" customFormat="1" ht="28.5" customHeight="1" thickBot="1" x14ac:dyDescent="0.4">
      <c r="A57" s="126">
        <v>11</v>
      </c>
      <c r="B57" s="339" t="s">
        <v>158</v>
      </c>
      <c r="C57" s="363"/>
      <c r="D57" s="17" t="s">
        <v>121</v>
      </c>
      <c r="E57" s="18">
        <f t="shared" si="135"/>
        <v>50</v>
      </c>
      <c r="F57" s="18">
        <f t="shared" si="136"/>
        <v>8</v>
      </c>
      <c r="G57" s="123">
        <f t="shared" si="137"/>
        <v>42</v>
      </c>
      <c r="H57" s="181">
        <v>14</v>
      </c>
      <c r="I57" s="171">
        <v>28</v>
      </c>
      <c r="J57" s="171"/>
      <c r="K57" s="246"/>
      <c r="L57" s="175"/>
      <c r="M57" s="32">
        <v>2</v>
      </c>
      <c r="N57" s="59">
        <v>1.5</v>
      </c>
      <c r="O57" s="216">
        <v>0.5</v>
      </c>
      <c r="P57" s="284"/>
      <c r="Q57" s="284"/>
      <c r="R57" s="284"/>
      <c r="S57" s="284"/>
      <c r="T57" s="218"/>
      <c r="U57" s="219"/>
      <c r="V57" s="284"/>
      <c r="W57" s="284"/>
      <c r="X57" s="284"/>
      <c r="Y57" s="284"/>
      <c r="Z57" s="218"/>
      <c r="AA57" s="219"/>
      <c r="AB57" s="284">
        <v>14</v>
      </c>
      <c r="AC57" s="284">
        <v>28</v>
      </c>
      <c r="AD57" s="284"/>
      <c r="AE57" s="284"/>
      <c r="AF57" s="218">
        <v>2</v>
      </c>
      <c r="AG57" s="219" t="s">
        <v>101</v>
      </c>
      <c r="AH57" s="284"/>
      <c r="AI57" s="284"/>
      <c r="AJ57" s="284"/>
      <c r="AK57" s="284"/>
      <c r="AL57" s="218"/>
      <c r="AM57" s="219"/>
      <c r="AN57" s="284"/>
      <c r="AO57" s="284"/>
      <c r="AP57" s="284"/>
      <c r="AQ57" s="284"/>
      <c r="AR57" s="218"/>
      <c r="AS57" s="219"/>
      <c r="AT57" s="284"/>
      <c r="AU57" s="284"/>
      <c r="AV57" s="284"/>
      <c r="AW57" s="284"/>
      <c r="AX57" s="218"/>
      <c r="AY57" s="219"/>
      <c r="AZ57" s="284"/>
      <c r="BA57" s="284"/>
      <c r="BB57" s="284"/>
      <c r="BC57" s="284"/>
      <c r="BD57" s="218"/>
      <c r="BE57" s="219"/>
      <c r="BF57" s="284"/>
      <c r="BG57" s="284"/>
      <c r="BH57" s="284"/>
      <c r="BI57" s="284"/>
      <c r="BJ57" s="284"/>
      <c r="BK57" s="218"/>
      <c r="BL57" s="219"/>
      <c r="BM57" s="284"/>
      <c r="BN57" s="284"/>
      <c r="BO57" s="284"/>
      <c r="BP57" s="284"/>
      <c r="BQ57" s="284"/>
      <c r="BR57" s="218"/>
      <c r="BS57" s="219"/>
      <c r="BT57" s="284"/>
      <c r="BU57" s="284"/>
      <c r="BV57" s="284"/>
      <c r="BW57" s="284"/>
      <c r="BX57" s="284"/>
      <c r="BY57" s="217"/>
      <c r="BZ57" s="137"/>
    </row>
    <row r="58" spans="1:78" s="37" customFormat="1" ht="30" customHeight="1" thickBot="1" x14ac:dyDescent="0.4">
      <c r="A58" s="13" t="s">
        <v>27</v>
      </c>
      <c r="B58" s="411" t="s">
        <v>164</v>
      </c>
      <c r="C58" s="412"/>
      <c r="D58" s="13"/>
      <c r="E58" s="122">
        <f>SUM(E59,E73,E79,E89,E107,E113)</f>
        <v>2670</v>
      </c>
      <c r="F58" s="122">
        <f t="shared" ref="F58:O58" si="138">SUM(F59,F73,F79,F89,F107,F113)</f>
        <v>999</v>
      </c>
      <c r="G58" s="122">
        <f t="shared" si="138"/>
        <v>1671</v>
      </c>
      <c r="H58" s="122">
        <f t="shared" si="138"/>
        <v>485</v>
      </c>
      <c r="I58" s="122">
        <f t="shared" si="138"/>
        <v>412</v>
      </c>
      <c r="J58" s="122">
        <f t="shared" si="138"/>
        <v>0</v>
      </c>
      <c r="K58" s="122">
        <f t="shared" si="138"/>
        <v>774</v>
      </c>
      <c r="L58" s="122"/>
      <c r="M58" s="122">
        <f>SUM(M59,M73,M79,M89,M107,M113)</f>
        <v>102</v>
      </c>
      <c r="N58" s="122">
        <f>SUM(N59,N73,N79,N89,N107,N113)</f>
        <v>69.5</v>
      </c>
      <c r="O58" s="122">
        <f t="shared" si="138"/>
        <v>32.5</v>
      </c>
      <c r="P58" s="122">
        <f t="shared" ref="P58" si="139">SUM(P59,P73,P79,P89,P107,P113)</f>
        <v>0</v>
      </c>
      <c r="Q58" s="122">
        <f t="shared" ref="Q58" si="140">SUM(Q59,Q73,Q79,Q89,Q107,Q113)</f>
        <v>0</v>
      </c>
      <c r="R58" s="122">
        <f t="shared" ref="R58" si="141">SUM(R59,R73,R79,R89,R107,R113)</f>
        <v>0</v>
      </c>
      <c r="S58" s="122">
        <f t="shared" ref="S58" si="142">SUM(S59,S73,S79,S89,S107,S113)</f>
        <v>0</v>
      </c>
      <c r="T58" s="122">
        <f t="shared" ref="T58" si="143">SUM(T59,T73,T79,T89,T107,T113)</f>
        <v>0</v>
      </c>
      <c r="U58" s="122">
        <f t="shared" ref="U58" si="144">SUM(U59,U73,U79,U89,U107,U113)</f>
        <v>0</v>
      </c>
      <c r="V58" s="122">
        <f t="shared" ref="V58" si="145">SUM(V59,V73,V79,V89,V107,V113)</f>
        <v>0</v>
      </c>
      <c r="W58" s="122">
        <f t="shared" ref="W58" si="146">SUM(W59,W73,W79,W89,W107,W113)</f>
        <v>0</v>
      </c>
      <c r="X58" s="122">
        <f t="shared" ref="X58" si="147">SUM(X59,X73,X79,X89,X107,X113)</f>
        <v>0</v>
      </c>
      <c r="Y58" s="122">
        <f t="shared" ref="Y58" si="148">SUM(Y59,Y73,Y79,Y89,Y107,Y113)</f>
        <v>0</v>
      </c>
      <c r="Z58" s="122">
        <f t="shared" ref="Z58" si="149">SUM(Z59,Z73,Z79,Z89,Z107,Z113)</f>
        <v>0</v>
      </c>
      <c r="AA58" s="122">
        <f t="shared" ref="AA58" si="150">SUM(AA59,AA73,AA79,AA89,AA107,AA113)</f>
        <v>0</v>
      </c>
      <c r="AB58" s="122">
        <f t="shared" ref="AB58" si="151">SUM(AB59,AB73,AB79,AB89,AB107,AB113)</f>
        <v>0</v>
      </c>
      <c r="AC58" s="122">
        <f t="shared" ref="AC58" si="152">SUM(AC59,AC73,AC79,AC89,AC107,AC113)</f>
        <v>0</v>
      </c>
      <c r="AD58" s="122">
        <f t="shared" ref="AD58" si="153">SUM(AD59,AD73,AD79,AD89,AD107,AD113)</f>
        <v>0</v>
      </c>
      <c r="AE58" s="122">
        <f t="shared" ref="AE58" si="154">SUM(AE59,AE73,AE79,AE89,AE107,AE113)</f>
        <v>0</v>
      </c>
      <c r="AF58" s="122">
        <f t="shared" ref="AF58" si="155">SUM(AF59,AF73,AF79,AF89,AF107,AF113)</f>
        <v>0</v>
      </c>
      <c r="AG58" s="122">
        <f t="shared" ref="AG58" si="156">SUM(AG59,AG73,AG79,AG89,AG107,AG113)</f>
        <v>0</v>
      </c>
      <c r="AH58" s="122">
        <f t="shared" ref="AH58" si="157">SUM(AH59,AH73,AH79,AH89,AH107,AH113)</f>
        <v>116</v>
      </c>
      <c r="AI58" s="122">
        <f t="shared" ref="AI58" si="158">SUM(AI59,AI73,AI79,AI89,AI107,AI113)</f>
        <v>140</v>
      </c>
      <c r="AJ58" s="122">
        <f t="shared" ref="AJ58" si="159">SUM(AJ59,AJ73,AJ79,AJ89,AJ107,AJ113)</f>
        <v>0</v>
      </c>
      <c r="AK58" s="122">
        <f t="shared" ref="AK58" si="160">SUM(AK59,AK73,AK79,AK89,AK107,AK113)</f>
        <v>0</v>
      </c>
      <c r="AL58" s="122">
        <f t="shared" ref="AL58" si="161">SUM(AL59,AL73,AL79,AL89,AL107,AL113)</f>
        <v>13.5</v>
      </c>
      <c r="AM58" s="122">
        <f t="shared" ref="AM58" si="162">SUM(AM59,AM73,AM79,AM89,AM107,AM113)</f>
        <v>0</v>
      </c>
      <c r="AN58" s="122">
        <f t="shared" ref="AN58" si="163">SUM(AN59,AN73,AN79,AN89,AN107,AN113)</f>
        <v>96</v>
      </c>
      <c r="AO58" s="122">
        <f t="shared" ref="AO58" si="164">SUM(AO59,AO73,AO79,AO89,AO107,AO113)</f>
        <v>126</v>
      </c>
      <c r="AP58" s="122">
        <f t="shared" ref="AP58" si="165">SUM(AP59,AP73,AP79,AP89,AP107,AP113)</f>
        <v>0</v>
      </c>
      <c r="AQ58" s="122">
        <f>SUM(AQ59,AQ73,AQ79,AQ89,AQ107,AQ113)</f>
        <v>175</v>
      </c>
      <c r="AR58" s="122">
        <f t="shared" ref="AR58" si="166">SUM(AR59,AR73,AR79,AR89,AR107,AR113)</f>
        <v>24.5</v>
      </c>
      <c r="AS58" s="122">
        <f t="shared" ref="AS58" si="167">SUM(AS59,AS73,AS79,AS89,AS107,AS113)</f>
        <v>0</v>
      </c>
      <c r="AT58" s="122">
        <f t="shared" ref="AT58" si="168">SUM(AT59,AT73,AT79,AT89,AT107,AT113)</f>
        <v>58</v>
      </c>
      <c r="AU58" s="122">
        <f t="shared" ref="AU58" si="169">SUM(AU59,AU73,AU79,AU89,AU107,AU113)</f>
        <v>74</v>
      </c>
      <c r="AV58" s="122">
        <f t="shared" ref="AV58" si="170">SUM(AV59,AV73,AV79,AV89,AV107,AV113)</f>
        <v>0</v>
      </c>
      <c r="AW58" s="122">
        <f t="shared" ref="AW58" si="171">SUM(AW59,AW73,AW79,AW89,AW107,AW113)</f>
        <v>151</v>
      </c>
      <c r="AX58" s="122">
        <f t="shared" ref="AX58" si="172">SUM(AX59,AX73,AX79,AX89,AX107,AX113)</f>
        <v>18</v>
      </c>
      <c r="AY58" s="122">
        <f t="shared" ref="AY58" si="173">SUM(AY59,AY73,AY79,AY89,AY107,AY113)</f>
        <v>0</v>
      </c>
      <c r="AZ58" s="122">
        <f t="shared" ref="AZ58" si="174">SUM(AZ59,AZ73,AZ79,AZ89,AZ107,AZ113)</f>
        <v>25</v>
      </c>
      <c r="BA58" s="122">
        <f t="shared" ref="BA58" si="175">SUM(BA59,BA73,BA79,BA89,BA107,BA113)</f>
        <v>8</v>
      </c>
      <c r="BB58" s="122">
        <f t="shared" ref="BB58" si="176">SUM(BB59,BB73,BB79,BB89,BB107,BB113)</f>
        <v>0</v>
      </c>
      <c r="BC58" s="122">
        <f t="shared" ref="BC58" si="177">SUM(BC59,BC73,BC79,BC89,BC107,BC113)</f>
        <v>182</v>
      </c>
      <c r="BD58" s="122">
        <f t="shared" ref="BD58" si="178">SUM(BD59,BD73,BD79,BD89,BD107,BD113)</f>
        <v>14</v>
      </c>
      <c r="BE58" s="122">
        <f t="shared" ref="BE58" si="179">SUM(BE59,BE73,BE79,BE89,BE107,BE113)</f>
        <v>0</v>
      </c>
      <c r="BF58" s="122">
        <f t="shared" ref="BF58" si="180">SUM(BF59,BF73,BF79,BF89,BF107,BF113)</f>
        <v>117</v>
      </c>
      <c r="BG58" s="122">
        <f t="shared" ref="BG58" si="181">SUM(BG59,BG73,BG79,BG89,BG107,BG113)</f>
        <v>36</v>
      </c>
      <c r="BH58" s="122">
        <f t="shared" ref="BH58" si="182">SUM(BH59,BH73,BH79,BH89,BH107,BH113)</f>
        <v>0</v>
      </c>
      <c r="BI58" s="122">
        <f t="shared" ref="BI58" si="183">SUM(BI59,BI73,BI79,BI89,BI107,BI113)</f>
        <v>148</v>
      </c>
      <c r="BJ58" s="122"/>
      <c r="BK58" s="122">
        <f t="shared" ref="BK58" si="184">SUM(BK59,BK73,BK79,BK89,BK107,BK113)</f>
        <v>18.5</v>
      </c>
      <c r="BL58" s="122">
        <f t="shared" ref="BL58" si="185">SUM(BL59,BL73,BL79,BL89,BL107,BL113)</f>
        <v>0</v>
      </c>
      <c r="BM58" s="122">
        <f t="shared" ref="BM58" si="186">SUM(BM59,BM73,BM79,BM89,BM107,BM113)</f>
        <v>83</v>
      </c>
      <c r="BN58" s="122">
        <f t="shared" ref="BN58" si="187">SUM(BN59,BN73,BN79,BN89,BN107,BN113)</f>
        <v>28</v>
      </c>
      <c r="BO58" s="122">
        <f t="shared" ref="BO58" si="188">SUM(BO59,BO73,BO79,BO89,BO107,BO113)</f>
        <v>0</v>
      </c>
      <c r="BP58" s="122">
        <f t="shared" ref="BP58" si="189">SUM(BP59,BP73,BP79,BP89,BP107,BP113)</f>
        <v>108</v>
      </c>
      <c r="BQ58" s="122">
        <f t="shared" ref="BQ58" si="190">SUM(BQ59,BQ73,BQ79,BQ89,BQ107,BQ113)</f>
        <v>0</v>
      </c>
      <c r="BR58" s="122">
        <f t="shared" ref="BR58" si="191">SUM(BR59,BR73,BR79,BR89,BR107,BR113)</f>
        <v>13.5</v>
      </c>
      <c r="BS58" s="122">
        <f t="shared" ref="BS58" si="192">SUM(BS59,BS73,BS79,BS89,BS107,BS113)</f>
        <v>0</v>
      </c>
      <c r="BT58" s="122">
        <f t="shared" ref="BT58" si="193">SUM(BT59,BT73,BT79,BT89,BT107,BT113)</f>
        <v>0</v>
      </c>
      <c r="BU58" s="122">
        <f t="shared" ref="BU58" si="194">SUM(BU59,BU73,BU79,BU89,BU107,BU113)</f>
        <v>0</v>
      </c>
      <c r="BV58" s="122">
        <f t="shared" ref="BV58" si="195">SUM(BV59,BV73,BV79,BV89,BV107,BV113)</f>
        <v>0</v>
      </c>
      <c r="BW58" s="122">
        <f t="shared" ref="BW58" si="196">SUM(BW59,BW73,BW79,BW89,BW107,BW113)</f>
        <v>0</v>
      </c>
      <c r="BX58" s="122">
        <f t="shared" ref="BX58" si="197">SUM(BX59,BX73,BX79,BX89,BX107,BX113)</f>
        <v>0</v>
      </c>
      <c r="BY58" s="122">
        <f t="shared" ref="BY58" si="198">SUM(BY59,BY73,BY79,BY89,BY107,BY113)</f>
        <v>0</v>
      </c>
      <c r="BZ58" s="13"/>
    </row>
    <row r="59" spans="1:78" s="37" customFormat="1" ht="30" customHeight="1" x14ac:dyDescent="0.35">
      <c r="A59" s="59">
        <v>1</v>
      </c>
      <c r="B59" s="414" t="s">
        <v>102</v>
      </c>
      <c r="C59" s="415"/>
      <c r="D59" s="197"/>
      <c r="E59" s="198">
        <f>SUM(E60:E72)</f>
        <v>945</v>
      </c>
      <c r="F59" s="198">
        <f t="shared" ref="F59:K59" si="199">SUM(F60:F72)</f>
        <v>345</v>
      </c>
      <c r="G59" s="198">
        <f t="shared" si="199"/>
        <v>600</v>
      </c>
      <c r="H59" s="198">
        <f>SUM(H60:H72)</f>
        <v>260</v>
      </c>
      <c r="I59" s="198">
        <f t="shared" si="199"/>
        <v>340</v>
      </c>
      <c r="J59" s="198">
        <f t="shared" si="199"/>
        <v>0</v>
      </c>
      <c r="K59" s="198">
        <f t="shared" si="199"/>
        <v>0</v>
      </c>
      <c r="L59" s="198"/>
      <c r="M59" s="275">
        <f>SUM(M60:M72)</f>
        <v>33</v>
      </c>
      <c r="N59" s="198">
        <f>SUM(N60:N72)</f>
        <v>24</v>
      </c>
      <c r="O59" s="198">
        <f>SUM(O60:O72)</f>
        <v>9</v>
      </c>
      <c r="P59" s="198">
        <f t="shared" ref="P59:BZ59" si="200">SUM(P60:P72)</f>
        <v>0</v>
      </c>
      <c r="Q59" s="198">
        <f t="shared" si="200"/>
        <v>0</v>
      </c>
      <c r="R59" s="198">
        <f t="shared" si="200"/>
        <v>0</v>
      </c>
      <c r="S59" s="198">
        <f t="shared" si="200"/>
        <v>0</v>
      </c>
      <c r="T59" s="198">
        <f t="shared" si="200"/>
        <v>0</v>
      </c>
      <c r="U59" s="198">
        <f t="shared" si="200"/>
        <v>0</v>
      </c>
      <c r="V59" s="198">
        <f t="shared" si="200"/>
        <v>0</v>
      </c>
      <c r="W59" s="198">
        <f t="shared" si="200"/>
        <v>0</v>
      </c>
      <c r="X59" s="198">
        <f t="shared" si="200"/>
        <v>0</v>
      </c>
      <c r="Y59" s="198">
        <f t="shared" si="200"/>
        <v>0</v>
      </c>
      <c r="Z59" s="198">
        <f t="shared" si="200"/>
        <v>0</v>
      </c>
      <c r="AA59" s="198">
        <f t="shared" si="200"/>
        <v>0</v>
      </c>
      <c r="AB59" s="198">
        <f t="shared" si="200"/>
        <v>0</v>
      </c>
      <c r="AC59" s="198">
        <f t="shared" si="200"/>
        <v>0</v>
      </c>
      <c r="AD59" s="198">
        <f t="shared" si="200"/>
        <v>0</v>
      </c>
      <c r="AE59" s="198">
        <f t="shared" si="200"/>
        <v>0</v>
      </c>
      <c r="AF59" s="198">
        <f t="shared" si="200"/>
        <v>0</v>
      </c>
      <c r="AG59" s="198">
        <f t="shared" si="200"/>
        <v>0</v>
      </c>
      <c r="AH59" s="198">
        <f t="shared" si="200"/>
        <v>116</v>
      </c>
      <c r="AI59" s="198">
        <f t="shared" si="200"/>
        <v>140</v>
      </c>
      <c r="AJ59" s="198">
        <f t="shared" si="200"/>
        <v>0</v>
      </c>
      <c r="AK59" s="198">
        <f t="shared" si="200"/>
        <v>0</v>
      </c>
      <c r="AL59" s="198">
        <f t="shared" si="200"/>
        <v>13.5</v>
      </c>
      <c r="AM59" s="198">
        <f t="shared" si="200"/>
        <v>0</v>
      </c>
      <c r="AN59" s="198">
        <f t="shared" si="200"/>
        <v>96</v>
      </c>
      <c r="AO59" s="198">
        <f t="shared" si="200"/>
        <v>126</v>
      </c>
      <c r="AP59" s="198">
        <f t="shared" si="200"/>
        <v>0</v>
      </c>
      <c r="AQ59" s="198">
        <f t="shared" si="200"/>
        <v>0</v>
      </c>
      <c r="AR59" s="198">
        <f t="shared" si="200"/>
        <v>12.5</v>
      </c>
      <c r="AS59" s="198">
        <f t="shared" si="200"/>
        <v>0</v>
      </c>
      <c r="AT59" s="198">
        <f t="shared" si="200"/>
        <v>48</v>
      </c>
      <c r="AU59" s="198">
        <f t="shared" si="200"/>
        <v>74</v>
      </c>
      <c r="AV59" s="198">
        <f t="shared" si="200"/>
        <v>0</v>
      </c>
      <c r="AW59" s="198">
        <f t="shared" si="200"/>
        <v>0</v>
      </c>
      <c r="AX59" s="198">
        <f t="shared" si="200"/>
        <v>7</v>
      </c>
      <c r="AY59" s="198">
        <f t="shared" si="200"/>
        <v>0</v>
      </c>
      <c r="AZ59" s="198">
        <f t="shared" si="200"/>
        <v>0</v>
      </c>
      <c r="BA59" s="198">
        <f t="shared" si="200"/>
        <v>0</v>
      </c>
      <c r="BB59" s="198">
        <f t="shared" si="200"/>
        <v>0</v>
      </c>
      <c r="BC59" s="198">
        <f t="shared" si="200"/>
        <v>0</v>
      </c>
      <c r="BD59" s="198">
        <f t="shared" si="200"/>
        <v>0</v>
      </c>
      <c r="BE59" s="198">
        <f t="shared" si="200"/>
        <v>0</v>
      </c>
      <c r="BF59" s="198">
        <f t="shared" si="200"/>
        <v>0</v>
      </c>
      <c r="BG59" s="198">
        <f t="shared" si="200"/>
        <v>0</v>
      </c>
      <c r="BH59" s="198">
        <f t="shared" si="200"/>
        <v>0</v>
      </c>
      <c r="BI59" s="198">
        <f t="shared" si="200"/>
        <v>0</v>
      </c>
      <c r="BJ59" s="198"/>
      <c r="BK59" s="198">
        <f t="shared" si="200"/>
        <v>0</v>
      </c>
      <c r="BL59" s="198">
        <f t="shared" si="200"/>
        <v>0</v>
      </c>
      <c r="BM59" s="198">
        <f t="shared" si="200"/>
        <v>0</v>
      </c>
      <c r="BN59" s="198">
        <f t="shared" si="200"/>
        <v>0</v>
      </c>
      <c r="BO59" s="198">
        <f t="shared" si="200"/>
        <v>0</v>
      </c>
      <c r="BP59" s="198">
        <f t="shared" si="200"/>
        <v>0</v>
      </c>
      <c r="BQ59" s="198">
        <f t="shared" si="200"/>
        <v>0</v>
      </c>
      <c r="BR59" s="198">
        <f t="shared" si="200"/>
        <v>0</v>
      </c>
      <c r="BS59" s="198">
        <f t="shared" si="200"/>
        <v>0</v>
      </c>
      <c r="BT59" s="198">
        <f t="shared" si="200"/>
        <v>0</v>
      </c>
      <c r="BU59" s="198">
        <f t="shared" si="200"/>
        <v>0</v>
      </c>
      <c r="BV59" s="198">
        <f t="shared" si="200"/>
        <v>0</v>
      </c>
      <c r="BW59" s="198">
        <f t="shared" si="200"/>
        <v>0</v>
      </c>
      <c r="BX59" s="198">
        <f t="shared" si="200"/>
        <v>0</v>
      </c>
      <c r="BY59" s="198">
        <f t="shared" si="200"/>
        <v>0</v>
      </c>
      <c r="BZ59" s="198">
        <f t="shared" si="200"/>
        <v>0</v>
      </c>
    </row>
    <row r="60" spans="1:78" s="37" customFormat="1" ht="30" customHeight="1" x14ac:dyDescent="0.35">
      <c r="A60" s="52" t="s">
        <v>1</v>
      </c>
      <c r="B60" s="393" t="s">
        <v>90</v>
      </c>
      <c r="C60" s="394"/>
      <c r="D60" s="17" t="s">
        <v>125</v>
      </c>
      <c r="E60" s="18">
        <v>75</v>
      </c>
      <c r="F60" s="18">
        <v>27</v>
      </c>
      <c r="G60" s="123">
        <f>SUM(H60:K60)</f>
        <v>48</v>
      </c>
      <c r="H60" s="182">
        <v>20</v>
      </c>
      <c r="I60" s="178">
        <v>28</v>
      </c>
      <c r="J60" s="171"/>
      <c r="K60" s="183"/>
      <c r="L60" s="172"/>
      <c r="M60" s="32">
        <v>2.5</v>
      </c>
      <c r="N60" s="54">
        <v>2</v>
      </c>
      <c r="O60" s="54">
        <v>0.5</v>
      </c>
      <c r="P60" s="80"/>
      <c r="Q60" s="284"/>
      <c r="R60" s="284"/>
      <c r="S60" s="284"/>
      <c r="T60" s="74"/>
      <c r="U60" s="75"/>
      <c r="V60" s="83"/>
      <c r="W60" s="284"/>
      <c r="X60" s="284"/>
      <c r="Y60" s="284"/>
      <c r="Z60" s="74"/>
      <c r="AA60" s="75"/>
      <c r="AB60" s="83"/>
      <c r="AC60" s="284"/>
      <c r="AD60" s="284"/>
      <c r="AE60" s="284"/>
      <c r="AF60" s="74"/>
      <c r="AG60" s="70"/>
      <c r="AH60" s="56">
        <v>20</v>
      </c>
      <c r="AI60" s="82">
        <v>28</v>
      </c>
      <c r="AJ60" s="82"/>
      <c r="AK60" s="82"/>
      <c r="AL60" s="67">
        <v>2.5</v>
      </c>
      <c r="AM60" s="70" t="s">
        <v>101</v>
      </c>
      <c r="AN60" s="81"/>
      <c r="AO60" s="82"/>
      <c r="AP60" s="82"/>
      <c r="AQ60" s="82"/>
      <c r="AR60" s="67"/>
      <c r="AS60" s="70"/>
      <c r="AT60" s="81"/>
      <c r="AU60" s="82"/>
      <c r="AV60" s="82"/>
      <c r="AW60" s="82"/>
      <c r="AX60" s="67"/>
      <c r="AY60" s="70"/>
      <c r="AZ60" s="81"/>
      <c r="BA60" s="82"/>
      <c r="BB60" s="82"/>
      <c r="BC60" s="82"/>
      <c r="BD60" s="67"/>
      <c r="BE60" s="70"/>
      <c r="BF60" s="56"/>
      <c r="BG60" s="82"/>
      <c r="BH60" s="82"/>
      <c r="BI60" s="82"/>
      <c r="BJ60" s="258"/>
      <c r="BK60" s="67"/>
      <c r="BL60" s="68"/>
      <c r="BM60" s="81"/>
      <c r="BN60" s="82"/>
      <c r="BO60" s="82"/>
      <c r="BP60" s="82"/>
      <c r="BQ60" s="93"/>
      <c r="BR60" s="67"/>
      <c r="BS60" s="70"/>
      <c r="BT60" s="83"/>
      <c r="BU60" s="284"/>
      <c r="BV60" s="284"/>
      <c r="BW60" s="284"/>
      <c r="BX60" s="84"/>
      <c r="BY60" s="74"/>
      <c r="BZ60" s="77"/>
    </row>
    <row r="61" spans="1:78" s="37" customFormat="1" ht="30" customHeight="1" x14ac:dyDescent="0.35">
      <c r="A61" s="52" t="s">
        <v>3</v>
      </c>
      <c r="B61" s="280" t="s">
        <v>150</v>
      </c>
      <c r="C61" s="281"/>
      <c r="D61" s="17" t="s">
        <v>123</v>
      </c>
      <c r="E61" s="18">
        <v>75</v>
      </c>
      <c r="F61" s="18">
        <v>27</v>
      </c>
      <c r="G61" s="123">
        <f t="shared" ref="G61:G72" si="201">SUM(H61:K61)</f>
        <v>48</v>
      </c>
      <c r="H61" s="182">
        <v>20</v>
      </c>
      <c r="I61" s="176">
        <v>28</v>
      </c>
      <c r="J61" s="171"/>
      <c r="K61" s="173"/>
      <c r="L61" s="172"/>
      <c r="M61" s="32">
        <v>2.5</v>
      </c>
      <c r="N61" s="32">
        <v>2</v>
      </c>
      <c r="O61" s="32">
        <v>0.5</v>
      </c>
      <c r="P61" s="80"/>
      <c r="Q61" s="284"/>
      <c r="R61" s="284"/>
      <c r="S61" s="284"/>
      <c r="T61" s="74"/>
      <c r="U61" s="75"/>
      <c r="V61" s="83"/>
      <c r="W61" s="284"/>
      <c r="X61" s="284"/>
      <c r="Y61" s="284"/>
      <c r="Z61" s="74"/>
      <c r="AA61" s="75"/>
      <c r="AB61" s="83"/>
      <c r="AC61" s="284"/>
      <c r="AD61" s="284"/>
      <c r="AE61" s="284"/>
      <c r="AF61" s="74"/>
      <c r="AG61" s="70"/>
      <c r="AH61" s="56"/>
      <c r="AI61" s="82"/>
      <c r="AJ61" s="82"/>
      <c r="AK61" s="82"/>
      <c r="AL61" s="67"/>
      <c r="AM61" s="70"/>
      <c r="AN61" s="81">
        <v>20</v>
      </c>
      <c r="AO61" s="82">
        <v>28</v>
      </c>
      <c r="AP61" s="82"/>
      <c r="AQ61" s="82"/>
      <c r="AR61" s="67">
        <v>2.5</v>
      </c>
      <c r="AS61" s="70" t="s">
        <v>101</v>
      </c>
      <c r="AT61" s="81"/>
      <c r="AU61" s="82"/>
      <c r="AV61" s="82"/>
      <c r="AW61" s="82"/>
      <c r="AX61" s="67"/>
      <c r="AY61" s="70"/>
      <c r="AZ61" s="81"/>
      <c r="BA61" s="82"/>
      <c r="BB61" s="82"/>
      <c r="BC61" s="82"/>
      <c r="BD61" s="67"/>
      <c r="BE61" s="70"/>
      <c r="BF61" s="56"/>
      <c r="BG61" s="82"/>
      <c r="BH61" s="82"/>
      <c r="BI61" s="82"/>
      <c r="BJ61" s="258"/>
      <c r="BK61" s="67"/>
      <c r="BL61" s="68"/>
      <c r="BM61" s="81"/>
      <c r="BN61" s="82"/>
      <c r="BO61" s="82"/>
      <c r="BP61" s="82"/>
      <c r="BQ61" s="93"/>
      <c r="BR61" s="67"/>
      <c r="BS61" s="70"/>
      <c r="BT61" s="83"/>
      <c r="BU61" s="284"/>
      <c r="BV61" s="284"/>
      <c r="BW61" s="284"/>
      <c r="BX61" s="84"/>
      <c r="BY61" s="74"/>
      <c r="BZ61" s="77"/>
    </row>
    <row r="62" spans="1:78" s="37" customFormat="1" ht="30" customHeight="1" x14ac:dyDescent="0.35">
      <c r="A62" s="52" t="s">
        <v>12</v>
      </c>
      <c r="B62" s="393" t="s">
        <v>151</v>
      </c>
      <c r="C62" s="416"/>
      <c r="D62" s="17" t="s">
        <v>123</v>
      </c>
      <c r="E62" s="18">
        <v>50</v>
      </c>
      <c r="F62" s="18">
        <f>M62*25-G62</f>
        <v>22</v>
      </c>
      <c r="G62" s="123">
        <f t="shared" si="201"/>
        <v>28</v>
      </c>
      <c r="H62" s="182">
        <v>14</v>
      </c>
      <c r="I62" s="176">
        <v>14</v>
      </c>
      <c r="J62" s="171"/>
      <c r="K62" s="173"/>
      <c r="L62" s="172"/>
      <c r="M62" s="32">
        <v>2</v>
      </c>
      <c r="N62" s="32">
        <v>1</v>
      </c>
      <c r="O62" s="32">
        <v>1</v>
      </c>
      <c r="P62" s="80"/>
      <c r="Q62" s="284"/>
      <c r="R62" s="284"/>
      <c r="S62" s="284"/>
      <c r="T62" s="74"/>
      <c r="U62" s="75"/>
      <c r="V62" s="83" t="s">
        <v>52</v>
      </c>
      <c r="W62" s="284"/>
      <c r="X62" s="284"/>
      <c r="Y62" s="284"/>
      <c r="Z62" s="74"/>
      <c r="AA62" s="75"/>
      <c r="AB62" s="83"/>
      <c r="AC62" s="284"/>
      <c r="AD62" s="284"/>
      <c r="AE62" s="284"/>
      <c r="AF62" s="74"/>
      <c r="AG62" s="70"/>
      <c r="AH62" s="56"/>
      <c r="AI62" s="82"/>
      <c r="AJ62" s="82"/>
      <c r="AK62" s="82"/>
      <c r="AL62" s="67"/>
      <c r="AM62" s="70"/>
      <c r="AN62" s="81">
        <v>14</v>
      </c>
      <c r="AO62" s="82">
        <v>14</v>
      </c>
      <c r="AP62" s="82"/>
      <c r="AQ62" s="82"/>
      <c r="AR62" s="67">
        <v>2</v>
      </c>
      <c r="AS62" s="70" t="s">
        <v>101</v>
      </c>
      <c r="AT62" s="81"/>
      <c r="AU62" s="82"/>
      <c r="AV62" s="82"/>
      <c r="AW62" s="82"/>
      <c r="AX62" s="67"/>
      <c r="AY62" s="70"/>
      <c r="AZ62" s="81"/>
      <c r="BA62" s="82"/>
      <c r="BB62" s="82"/>
      <c r="BC62" s="82"/>
      <c r="BD62" s="67"/>
      <c r="BE62" s="70"/>
      <c r="BF62" s="56"/>
      <c r="BG62" s="82"/>
      <c r="BH62" s="82"/>
      <c r="BI62" s="82"/>
      <c r="BJ62" s="258"/>
      <c r="BK62" s="67"/>
      <c r="BL62" s="68"/>
      <c r="BM62" s="81"/>
      <c r="BN62" s="82"/>
      <c r="BO62" s="82"/>
      <c r="BP62" s="82"/>
      <c r="BQ62" s="93"/>
      <c r="BR62" s="67"/>
      <c r="BS62" s="70"/>
      <c r="BT62" s="83"/>
      <c r="BU62" s="284"/>
      <c r="BV62" s="284"/>
      <c r="BW62" s="284"/>
      <c r="BX62" s="84"/>
      <c r="BY62" s="74"/>
      <c r="BZ62" s="77"/>
    </row>
    <row r="63" spans="1:78" s="37" customFormat="1" ht="30" customHeight="1" x14ac:dyDescent="0.35">
      <c r="A63" s="52" t="s">
        <v>13</v>
      </c>
      <c r="B63" s="393" t="s">
        <v>15</v>
      </c>
      <c r="C63" s="394"/>
      <c r="D63" s="17" t="s">
        <v>125</v>
      </c>
      <c r="E63" s="18">
        <v>75</v>
      </c>
      <c r="F63" s="18">
        <v>27</v>
      </c>
      <c r="G63" s="123">
        <f t="shared" si="201"/>
        <v>48</v>
      </c>
      <c r="H63" s="182">
        <v>20</v>
      </c>
      <c r="I63" s="176">
        <v>28</v>
      </c>
      <c r="J63" s="171"/>
      <c r="K63" s="173"/>
      <c r="L63" s="172"/>
      <c r="M63" s="32">
        <v>2.5</v>
      </c>
      <c r="N63" s="32">
        <v>2</v>
      </c>
      <c r="O63" s="32">
        <v>0.5</v>
      </c>
      <c r="P63" s="80"/>
      <c r="Q63" s="284"/>
      <c r="R63" s="284"/>
      <c r="S63" s="284"/>
      <c r="T63" s="54"/>
      <c r="U63" s="94"/>
      <c r="V63" s="83"/>
      <c r="W63" s="284"/>
      <c r="X63" s="284"/>
      <c r="Y63" s="284"/>
      <c r="Z63" s="74"/>
      <c r="AA63" s="75"/>
      <c r="AB63" s="83"/>
      <c r="AC63" s="284"/>
      <c r="AD63" s="284"/>
      <c r="AE63" s="284"/>
      <c r="AF63" s="74"/>
      <c r="AG63" s="70"/>
      <c r="AH63" s="56">
        <v>20</v>
      </c>
      <c r="AI63" s="82">
        <v>28</v>
      </c>
      <c r="AJ63" s="82"/>
      <c r="AK63" s="82"/>
      <c r="AL63" s="67">
        <v>2.5</v>
      </c>
      <c r="AM63" s="70" t="s">
        <v>101</v>
      </c>
      <c r="AN63" s="81"/>
      <c r="AO63" s="82"/>
      <c r="AP63" s="82"/>
      <c r="AQ63" s="82"/>
      <c r="AR63" s="67"/>
      <c r="AS63" s="70"/>
      <c r="AT63" s="81"/>
      <c r="AU63" s="82"/>
      <c r="AV63" s="82"/>
      <c r="AW63" s="82"/>
      <c r="AX63" s="67"/>
      <c r="AY63" s="70"/>
      <c r="AZ63" s="81"/>
      <c r="BA63" s="82"/>
      <c r="BB63" s="82"/>
      <c r="BC63" s="82"/>
      <c r="BD63" s="67"/>
      <c r="BE63" s="70"/>
      <c r="BF63" s="56"/>
      <c r="BG63" s="82"/>
      <c r="BH63" s="82"/>
      <c r="BI63" s="82"/>
      <c r="BJ63" s="258"/>
      <c r="BK63" s="67"/>
      <c r="BL63" s="68"/>
      <c r="BM63" s="81"/>
      <c r="BN63" s="82"/>
      <c r="BO63" s="82"/>
      <c r="BP63" s="82"/>
      <c r="BQ63" s="93"/>
      <c r="BR63" s="67"/>
      <c r="BS63" s="70"/>
      <c r="BT63" s="83"/>
      <c r="BU63" s="284"/>
      <c r="BV63" s="284"/>
      <c r="BW63" s="284"/>
      <c r="BX63" s="84"/>
      <c r="BY63" s="74"/>
      <c r="BZ63" s="77"/>
    </row>
    <row r="64" spans="1:78" s="37" customFormat="1" ht="30" customHeight="1" x14ac:dyDescent="0.35">
      <c r="A64" s="52" t="s">
        <v>16</v>
      </c>
      <c r="B64" s="393" t="s">
        <v>92</v>
      </c>
      <c r="C64" s="394"/>
      <c r="D64" s="17" t="s">
        <v>125</v>
      </c>
      <c r="E64" s="18">
        <v>90</v>
      </c>
      <c r="F64" s="18">
        <v>34</v>
      </c>
      <c r="G64" s="123">
        <f t="shared" si="201"/>
        <v>56</v>
      </c>
      <c r="H64" s="182">
        <v>28</v>
      </c>
      <c r="I64" s="176">
        <v>28</v>
      </c>
      <c r="J64" s="171"/>
      <c r="K64" s="173"/>
      <c r="L64" s="172"/>
      <c r="M64" s="32">
        <v>3</v>
      </c>
      <c r="N64" s="32">
        <v>2</v>
      </c>
      <c r="O64" s="32">
        <v>1</v>
      </c>
      <c r="P64" s="80"/>
      <c r="Q64" s="284"/>
      <c r="R64" s="284"/>
      <c r="S64" s="284" t="s">
        <v>52</v>
      </c>
      <c r="T64" s="54"/>
      <c r="U64" s="94"/>
      <c r="V64" s="83"/>
      <c r="W64" s="284"/>
      <c r="X64" s="284"/>
      <c r="Y64" s="284"/>
      <c r="Z64" s="74"/>
      <c r="AA64" s="75"/>
      <c r="AB64" s="83"/>
      <c r="AC64" s="284"/>
      <c r="AD64" s="284"/>
      <c r="AE64" s="284"/>
      <c r="AF64" s="74"/>
      <c r="AG64" s="70"/>
      <c r="AH64" s="56">
        <v>28</v>
      </c>
      <c r="AI64" s="82">
        <v>28</v>
      </c>
      <c r="AJ64" s="82"/>
      <c r="AK64" s="82"/>
      <c r="AL64" s="67">
        <v>3</v>
      </c>
      <c r="AM64" s="70" t="s">
        <v>101</v>
      </c>
      <c r="AN64" s="81"/>
      <c r="AO64" s="82"/>
      <c r="AP64" s="82"/>
      <c r="AQ64" s="82"/>
      <c r="AR64" s="67"/>
      <c r="AS64" s="70"/>
      <c r="AT64" s="81"/>
      <c r="AU64" s="82"/>
      <c r="AV64" s="82"/>
      <c r="AW64" s="82"/>
      <c r="AX64" s="67"/>
      <c r="AY64" s="70"/>
      <c r="AZ64" s="81"/>
      <c r="BA64" s="82"/>
      <c r="BB64" s="82"/>
      <c r="BC64" s="82"/>
      <c r="BD64" s="67"/>
      <c r="BE64" s="70"/>
      <c r="BF64" s="56"/>
      <c r="BG64" s="82"/>
      <c r="BH64" s="82"/>
      <c r="BI64" s="82"/>
      <c r="BJ64" s="258"/>
      <c r="BK64" s="67"/>
      <c r="BL64" s="68"/>
      <c r="BM64" s="81"/>
      <c r="BN64" s="82"/>
      <c r="BO64" s="82"/>
      <c r="BP64" s="82"/>
      <c r="BQ64" s="93"/>
      <c r="BR64" s="67"/>
      <c r="BS64" s="70"/>
      <c r="BT64" s="83"/>
      <c r="BU64" s="284"/>
      <c r="BV64" s="284"/>
      <c r="BW64" s="284"/>
      <c r="BX64" s="84"/>
      <c r="BY64" s="74"/>
      <c r="BZ64" s="77"/>
    </row>
    <row r="65" spans="1:78" s="37" customFormat="1" ht="30" customHeight="1" x14ac:dyDescent="0.35">
      <c r="A65" s="52" t="s">
        <v>17</v>
      </c>
      <c r="B65" s="393" t="s">
        <v>96</v>
      </c>
      <c r="C65" s="394"/>
      <c r="D65" s="17" t="s">
        <v>125</v>
      </c>
      <c r="E65" s="18">
        <v>90</v>
      </c>
      <c r="F65" s="18">
        <v>34</v>
      </c>
      <c r="G65" s="123">
        <f t="shared" si="201"/>
        <v>56</v>
      </c>
      <c r="H65" s="182">
        <v>28</v>
      </c>
      <c r="I65" s="176">
        <v>28</v>
      </c>
      <c r="J65" s="171"/>
      <c r="K65" s="173"/>
      <c r="L65" s="172"/>
      <c r="M65" s="32">
        <v>3</v>
      </c>
      <c r="N65" s="32">
        <v>2</v>
      </c>
      <c r="O65" s="32">
        <v>1</v>
      </c>
      <c r="P65" s="80"/>
      <c r="Q65" s="284"/>
      <c r="R65" s="284"/>
      <c r="S65" s="284"/>
      <c r="T65" s="54"/>
      <c r="U65" s="94"/>
      <c r="V65" s="83"/>
      <c r="W65" s="284"/>
      <c r="X65" s="284"/>
      <c r="Y65" s="284"/>
      <c r="Z65" s="74"/>
      <c r="AA65" s="75"/>
      <c r="AB65" s="83"/>
      <c r="AC65" s="284"/>
      <c r="AD65" s="284"/>
      <c r="AE65" s="284"/>
      <c r="AF65" s="74"/>
      <c r="AG65" s="70"/>
      <c r="AH65" s="56">
        <v>28</v>
      </c>
      <c r="AI65" s="82">
        <v>28</v>
      </c>
      <c r="AJ65" s="82"/>
      <c r="AK65" s="82"/>
      <c r="AL65" s="67">
        <v>3</v>
      </c>
      <c r="AM65" s="70" t="s">
        <v>101</v>
      </c>
      <c r="AN65" s="81"/>
      <c r="AO65" s="82"/>
      <c r="AP65" s="82"/>
      <c r="AQ65" s="82"/>
      <c r="AR65" s="67"/>
      <c r="AS65" s="70"/>
      <c r="AT65" s="81"/>
      <c r="AU65" s="82"/>
      <c r="AV65" s="82"/>
      <c r="AW65" s="82"/>
      <c r="AX65" s="67"/>
      <c r="AY65" s="70"/>
      <c r="AZ65" s="81"/>
      <c r="BA65" s="82"/>
      <c r="BB65" s="82"/>
      <c r="BC65" s="82"/>
      <c r="BD65" s="67"/>
      <c r="BE65" s="70"/>
      <c r="BF65" s="56"/>
      <c r="BG65" s="82"/>
      <c r="BH65" s="82"/>
      <c r="BI65" s="82"/>
      <c r="BJ65" s="258"/>
      <c r="BK65" s="67"/>
      <c r="BL65" s="68"/>
      <c r="BM65" s="81"/>
      <c r="BN65" s="82"/>
      <c r="BO65" s="82"/>
      <c r="BP65" s="82"/>
      <c r="BQ65" s="93"/>
      <c r="BR65" s="67"/>
      <c r="BS65" s="70"/>
      <c r="BT65" s="83"/>
      <c r="BU65" s="284"/>
      <c r="BV65" s="284"/>
      <c r="BW65" s="284"/>
      <c r="BX65" s="84"/>
      <c r="BY65" s="74"/>
      <c r="BZ65" s="77"/>
    </row>
    <row r="66" spans="1:78" s="37" customFormat="1" ht="30" customHeight="1" x14ac:dyDescent="0.35">
      <c r="A66" s="52" t="s">
        <v>18</v>
      </c>
      <c r="B66" s="393" t="s">
        <v>152</v>
      </c>
      <c r="C66" s="394"/>
      <c r="D66" s="17" t="s">
        <v>123</v>
      </c>
      <c r="E66" s="18">
        <v>90</v>
      </c>
      <c r="F66" s="18">
        <v>34</v>
      </c>
      <c r="G66" s="123">
        <f t="shared" si="201"/>
        <v>56</v>
      </c>
      <c r="H66" s="182">
        <v>28</v>
      </c>
      <c r="I66" s="176">
        <v>28</v>
      </c>
      <c r="J66" s="171"/>
      <c r="K66" s="173"/>
      <c r="L66" s="172"/>
      <c r="M66" s="32">
        <v>3</v>
      </c>
      <c r="N66" s="32">
        <v>2</v>
      </c>
      <c r="O66" s="32">
        <v>1</v>
      </c>
      <c r="P66" s="80"/>
      <c r="Q66" s="284"/>
      <c r="R66" s="284"/>
      <c r="S66" s="284"/>
      <c r="T66" s="54"/>
      <c r="U66" s="94"/>
      <c r="V66" s="83"/>
      <c r="W66" s="284"/>
      <c r="X66" s="284"/>
      <c r="Y66" s="284"/>
      <c r="Z66" s="74"/>
      <c r="AA66" s="75"/>
      <c r="AB66" s="83"/>
      <c r="AC66" s="284"/>
      <c r="AD66" s="284"/>
      <c r="AE66" s="284"/>
      <c r="AF66" s="74"/>
      <c r="AG66" s="70"/>
      <c r="AH66" s="56"/>
      <c r="AI66" s="82"/>
      <c r="AJ66" s="82"/>
      <c r="AK66" s="82"/>
      <c r="AL66" s="67"/>
      <c r="AM66" s="70"/>
      <c r="AN66" s="81">
        <v>28</v>
      </c>
      <c r="AO66" s="82">
        <v>28</v>
      </c>
      <c r="AP66" s="82"/>
      <c r="AQ66" s="82"/>
      <c r="AR66" s="67">
        <v>3</v>
      </c>
      <c r="AS66" s="70" t="s">
        <v>101</v>
      </c>
      <c r="AT66" s="81"/>
      <c r="AU66" s="82"/>
      <c r="AV66" s="82"/>
      <c r="AW66" s="82"/>
      <c r="AX66" s="67"/>
      <c r="AY66" s="70"/>
      <c r="AZ66" s="81"/>
      <c r="BA66" s="82"/>
      <c r="BB66" s="82"/>
      <c r="BC66" s="82"/>
      <c r="BD66" s="67"/>
      <c r="BE66" s="70"/>
      <c r="BF66" s="56"/>
      <c r="BG66" s="82"/>
      <c r="BH66" s="82"/>
      <c r="BI66" s="82"/>
      <c r="BJ66" s="258"/>
      <c r="BK66" s="67"/>
      <c r="BL66" s="68"/>
      <c r="BM66" s="81"/>
      <c r="BN66" s="82"/>
      <c r="BO66" s="82"/>
      <c r="BP66" s="82"/>
      <c r="BQ66" s="93"/>
      <c r="BR66" s="67"/>
      <c r="BS66" s="70"/>
      <c r="BT66" s="83"/>
      <c r="BU66" s="284"/>
      <c r="BV66" s="284"/>
      <c r="BW66" s="284"/>
      <c r="BX66" s="84"/>
      <c r="BY66" s="74"/>
      <c r="BZ66" s="77"/>
    </row>
    <row r="67" spans="1:78" s="37" customFormat="1" ht="30" customHeight="1" x14ac:dyDescent="0.35">
      <c r="A67" s="52" t="s">
        <v>19</v>
      </c>
      <c r="B67" s="393" t="s">
        <v>29</v>
      </c>
      <c r="C67" s="394"/>
      <c r="D67" s="17" t="s">
        <v>128</v>
      </c>
      <c r="E67" s="18">
        <v>75</v>
      </c>
      <c r="F67" s="18">
        <v>27</v>
      </c>
      <c r="G67" s="123">
        <f t="shared" si="201"/>
        <v>48</v>
      </c>
      <c r="H67" s="182">
        <v>20</v>
      </c>
      <c r="I67" s="176">
        <v>28</v>
      </c>
      <c r="J67" s="171"/>
      <c r="K67" s="173"/>
      <c r="L67" s="172"/>
      <c r="M67" s="32">
        <v>2.5</v>
      </c>
      <c r="N67" s="32">
        <v>2</v>
      </c>
      <c r="O67" s="32">
        <v>0.5</v>
      </c>
      <c r="P67" s="80"/>
      <c r="Q67" s="284"/>
      <c r="R67" s="284"/>
      <c r="S67" s="284"/>
      <c r="T67" s="54"/>
      <c r="U67" s="94"/>
      <c r="V67" s="83"/>
      <c r="W67" s="284"/>
      <c r="X67" s="284"/>
      <c r="Y67" s="284"/>
      <c r="Z67" s="74"/>
      <c r="AA67" s="75"/>
      <c r="AB67" s="83"/>
      <c r="AC67" s="284"/>
      <c r="AD67" s="284"/>
      <c r="AE67" s="284"/>
      <c r="AF67" s="74"/>
      <c r="AG67" s="70"/>
      <c r="AH67" s="56"/>
      <c r="AI67" s="82"/>
      <c r="AJ67" s="82"/>
      <c r="AK67" s="82"/>
      <c r="AL67" s="67"/>
      <c r="AM67" s="70"/>
      <c r="AN67" s="81"/>
      <c r="AO67" s="82"/>
      <c r="AP67" s="82"/>
      <c r="AQ67" s="82"/>
      <c r="AR67" s="67"/>
      <c r="AS67" s="70"/>
      <c r="AT67" s="81">
        <v>20</v>
      </c>
      <c r="AU67" s="82">
        <v>28</v>
      </c>
      <c r="AV67" s="82"/>
      <c r="AW67" s="82"/>
      <c r="AX67" s="67">
        <v>2.5</v>
      </c>
      <c r="AY67" s="70" t="s">
        <v>101</v>
      </c>
      <c r="AZ67" s="81"/>
      <c r="BA67" s="82"/>
      <c r="BB67" s="82"/>
      <c r="BC67" s="82"/>
      <c r="BD67" s="67"/>
      <c r="BE67" s="70"/>
      <c r="BF67" s="56"/>
      <c r="BG67" s="82"/>
      <c r="BH67" s="82"/>
      <c r="BI67" s="82"/>
      <c r="BJ67" s="258"/>
      <c r="BK67" s="67"/>
      <c r="BL67" s="68"/>
      <c r="BM67" s="81"/>
      <c r="BN67" s="82"/>
      <c r="BO67" s="82"/>
      <c r="BP67" s="82"/>
      <c r="BQ67" s="93"/>
      <c r="BR67" s="67"/>
      <c r="BS67" s="70"/>
      <c r="BT67" s="83"/>
      <c r="BU67" s="284"/>
      <c r="BV67" s="284"/>
      <c r="BW67" s="284"/>
      <c r="BX67" s="84"/>
      <c r="BY67" s="74"/>
      <c r="BZ67" s="77"/>
    </row>
    <row r="68" spans="1:78" s="37" customFormat="1" ht="30" customHeight="1" x14ac:dyDescent="0.35">
      <c r="A68" s="52" t="s">
        <v>20</v>
      </c>
      <c r="B68" s="393" t="s">
        <v>133</v>
      </c>
      <c r="C68" s="394"/>
      <c r="D68" s="17" t="s">
        <v>123</v>
      </c>
      <c r="E68" s="18">
        <f>M68*25</f>
        <v>62.5</v>
      </c>
      <c r="F68" s="18">
        <v>20.5</v>
      </c>
      <c r="G68" s="123">
        <f t="shared" si="201"/>
        <v>42</v>
      </c>
      <c r="H68" s="182">
        <v>14</v>
      </c>
      <c r="I68" s="176">
        <v>28</v>
      </c>
      <c r="J68" s="171"/>
      <c r="K68" s="173"/>
      <c r="L68" s="172"/>
      <c r="M68" s="32">
        <v>2.5</v>
      </c>
      <c r="N68" s="32">
        <v>2</v>
      </c>
      <c r="O68" s="32">
        <v>0.5</v>
      </c>
      <c r="P68" s="80"/>
      <c r="Q68" s="284"/>
      <c r="R68" s="284"/>
      <c r="S68" s="284"/>
      <c r="T68" s="54"/>
      <c r="U68" s="94"/>
      <c r="V68" s="83"/>
      <c r="W68" s="284"/>
      <c r="X68" s="284"/>
      <c r="Y68" s="284"/>
      <c r="Z68" s="74"/>
      <c r="AA68" s="75"/>
      <c r="AB68" s="83"/>
      <c r="AC68" s="284"/>
      <c r="AD68" s="284"/>
      <c r="AE68" s="284"/>
      <c r="AF68" s="74"/>
      <c r="AG68" s="70"/>
      <c r="AH68" s="56"/>
      <c r="AI68" s="82"/>
      <c r="AJ68" s="82"/>
      <c r="AK68" s="82"/>
      <c r="AL68" s="67"/>
      <c r="AM68" s="70"/>
      <c r="AN68" s="81">
        <v>14</v>
      </c>
      <c r="AO68" s="82">
        <v>28</v>
      </c>
      <c r="AP68" s="82"/>
      <c r="AQ68" s="82"/>
      <c r="AR68" s="67">
        <v>2.5</v>
      </c>
      <c r="AS68" s="70" t="s">
        <v>101</v>
      </c>
      <c r="AT68" s="81"/>
      <c r="AU68" s="82"/>
      <c r="AV68" s="82"/>
      <c r="AW68" s="82"/>
      <c r="AX68" s="67"/>
      <c r="AY68" s="70"/>
      <c r="AZ68" s="81"/>
      <c r="BA68" s="82"/>
      <c r="BB68" s="82"/>
      <c r="BC68" s="82"/>
      <c r="BD68" s="67"/>
      <c r="BE68" s="70"/>
      <c r="BF68" s="56"/>
      <c r="BG68" s="82"/>
      <c r="BH68" s="82"/>
      <c r="BI68" s="82"/>
      <c r="BJ68" s="258"/>
      <c r="BK68" s="67"/>
      <c r="BL68" s="68"/>
      <c r="BM68" s="81"/>
      <c r="BN68" s="82"/>
      <c r="BO68" s="82"/>
      <c r="BP68" s="82"/>
      <c r="BQ68" s="93"/>
      <c r="BR68" s="67"/>
      <c r="BS68" s="70"/>
      <c r="BT68" s="83"/>
      <c r="BU68" s="284"/>
      <c r="BV68" s="284"/>
      <c r="BW68" s="284"/>
      <c r="BX68" s="84"/>
      <c r="BY68" s="74"/>
      <c r="BZ68" s="77"/>
    </row>
    <row r="69" spans="1:78" s="37" customFormat="1" ht="30" customHeight="1" x14ac:dyDescent="0.35">
      <c r="A69" s="52" t="s">
        <v>21</v>
      </c>
      <c r="B69" s="393" t="s">
        <v>23</v>
      </c>
      <c r="C69" s="394"/>
      <c r="D69" s="17" t="s">
        <v>125</v>
      </c>
      <c r="E69" s="18">
        <v>75</v>
      </c>
      <c r="F69" s="18">
        <v>27</v>
      </c>
      <c r="G69" s="123">
        <f t="shared" si="201"/>
        <v>48</v>
      </c>
      <c r="H69" s="182">
        <v>20</v>
      </c>
      <c r="I69" s="176">
        <v>28</v>
      </c>
      <c r="J69" s="171"/>
      <c r="K69" s="173"/>
      <c r="L69" s="172"/>
      <c r="M69" s="32">
        <v>2.5</v>
      </c>
      <c r="N69" s="32">
        <v>2</v>
      </c>
      <c r="O69" s="32">
        <v>0.5</v>
      </c>
      <c r="P69" s="80"/>
      <c r="Q69" s="284"/>
      <c r="R69" s="284"/>
      <c r="S69" s="284"/>
      <c r="T69" s="54"/>
      <c r="U69" s="94"/>
      <c r="V69" s="83"/>
      <c r="W69" s="284"/>
      <c r="X69" s="284"/>
      <c r="Y69" s="284"/>
      <c r="Z69" s="74"/>
      <c r="AA69" s="75"/>
      <c r="AB69" s="83"/>
      <c r="AC69" s="284"/>
      <c r="AD69" s="284"/>
      <c r="AE69" s="284"/>
      <c r="AF69" s="74"/>
      <c r="AG69" s="70"/>
      <c r="AH69" s="56">
        <v>20</v>
      </c>
      <c r="AI69" s="82">
        <v>28</v>
      </c>
      <c r="AJ69" s="82"/>
      <c r="AK69" s="82"/>
      <c r="AL69" s="67">
        <v>2.5</v>
      </c>
      <c r="AM69" s="70" t="s">
        <v>101</v>
      </c>
      <c r="AN69" s="81"/>
      <c r="AO69" s="82"/>
      <c r="AP69" s="82"/>
      <c r="AQ69" s="82"/>
      <c r="AR69" s="67"/>
      <c r="AS69" s="70"/>
      <c r="AT69" s="81"/>
      <c r="AU69" s="82"/>
      <c r="AV69" s="82"/>
      <c r="AW69" s="82"/>
      <c r="AX69" s="67"/>
      <c r="AY69" s="70"/>
      <c r="AZ69" s="81"/>
      <c r="BA69" s="82"/>
      <c r="BB69" s="82"/>
      <c r="BC69" s="82"/>
      <c r="BD69" s="67"/>
      <c r="BE69" s="70"/>
      <c r="BF69" s="56"/>
      <c r="BG69" s="82"/>
      <c r="BH69" s="82"/>
      <c r="BI69" s="82"/>
      <c r="BJ69" s="258"/>
      <c r="BK69" s="67"/>
      <c r="BL69" s="68"/>
      <c r="BM69" s="81"/>
      <c r="BN69" s="82"/>
      <c r="BO69" s="82"/>
      <c r="BP69" s="82"/>
      <c r="BQ69" s="93"/>
      <c r="BR69" s="67"/>
      <c r="BS69" s="70"/>
      <c r="BT69" s="83"/>
      <c r="BU69" s="284"/>
      <c r="BV69" s="284"/>
      <c r="BW69" s="284"/>
      <c r="BX69" s="84"/>
      <c r="BY69" s="74"/>
      <c r="BZ69" s="77"/>
    </row>
    <row r="70" spans="1:78" s="37" customFormat="1" ht="30" customHeight="1" x14ac:dyDescent="0.35">
      <c r="A70" s="52" t="s">
        <v>78</v>
      </c>
      <c r="B70" s="393" t="s">
        <v>48</v>
      </c>
      <c r="C70" s="394"/>
      <c r="D70" s="17" t="s">
        <v>123</v>
      </c>
      <c r="E70" s="18">
        <v>75</v>
      </c>
      <c r="F70" s="18">
        <v>27</v>
      </c>
      <c r="G70" s="123">
        <f t="shared" si="201"/>
        <v>48</v>
      </c>
      <c r="H70" s="182">
        <v>20</v>
      </c>
      <c r="I70" s="176">
        <v>28</v>
      </c>
      <c r="J70" s="171"/>
      <c r="K70" s="173"/>
      <c r="L70" s="172"/>
      <c r="M70" s="32">
        <v>2.5</v>
      </c>
      <c r="N70" s="32">
        <v>2</v>
      </c>
      <c r="O70" s="32">
        <v>0.5</v>
      </c>
      <c r="P70" s="80"/>
      <c r="Q70" s="284"/>
      <c r="R70" s="284"/>
      <c r="S70" s="284"/>
      <c r="T70" s="54"/>
      <c r="U70" s="94"/>
      <c r="V70" s="83"/>
      <c r="W70" s="284"/>
      <c r="X70" s="284"/>
      <c r="Y70" s="284"/>
      <c r="Z70" s="74"/>
      <c r="AA70" s="75"/>
      <c r="AB70" s="83"/>
      <c r="AC70" s="284"/>
      <c r="AD70" s="284"/>
      <c r="AE70" s="284"/>
      <c r="AF70" s="74"/>
      <c r="AG70" s="70"/>
      <c r="AH70" s="56"/>
      <c r="AI70" s="82"/>
      <c r="AJ70" s="82"/>
      <c r="AK70" s="82"/>
      <c r="AL70" s="67"/>
      <c r="AM70" s="70"/>
      <c r="AN70" s="81">
        <v>20</v>
      </c>
      <c r="AO70" s="82">
        <v>28</v>
      </c>
      <c r="AP70" s="82"/>
      <c r="AQ70" s="82"/>
      <c r="AR70" s="67">
        <v>2.5</v>
      </c>
      <c r="AS70" s="70" t="s">
        <v>101</v>
      </c>
      <c r="AT70" s="81"/>
      <c r="AU70" s="82"/>
      <c r="AV70" s="82"/>
      <c r="AW70" s="82"/>
      <c r="AX70" s="67"/>
      <c r="AY70" s="70"/>
      <c r="AZ70" s="81"/>
      <c r="BA70" s="82"/>
      <c r="BB70" s="82"/>
      <c r="BC70" s="82"/>
      <c r="BD70" s="67"/>
      <c r="BE70" s="70"/>
      <c r="BF70" s="56"/>
      <c r="BG70" s="82"/>
      <c r="BH70" s="82"/>
      <c r="BI70" s="82"/>
      <c r="BJ70" s="258"/>
      <c r="BK70" s="67"/>
      <c r="BL70" s="68"/>
      <c r="BM70" s="81"/>
      <c r="BN70" s="82"/>
      <c r="BO70" s="82"/>
      <c r="BP70" s="82"/>
      <c r="BQ70" s="93"/>
      <c r="BR70" s="67"/>
      <c r="BS70" s="70"/>
      <c r="BT70" s="83"/>
      <c r="BU70" s="284"/>
      <c r="BV70" s="284"/>
      <c r="BW70" s="284"/>
      <c r="BX70" s="84"/>
      <c r="BY70" s="74"/>
      <c r="BZ70" s="77"/>
    </row>
    <row r="71" spans="1:78" s="37" customFormat="1" ht="30" customHeight="1" x14ac:dyDescent="0.35">
      <c r="A71" s="52" t="s">
        <v>79</v>
      </c>
      <c r="B71" s="393" t="s">
        <v>22</v>
      </c>
      <c r="C71" s="394"/>
      <c r="D71" s="17" t="s">
        <v>128</v>
      </c>
      <c r="E71" s="18">
        <f>M71*25</f>
        <v>50</v>
      </c>
      <c r="F71" s="18">
        <f>M71*25-G71</f>
        <v>18</v>
      </c>
      <c r="G71" s="123">
        <f t="shared" si="201"/>
        <v>32</v>
      </c>
      <c r="H71" s="182">
        <v>14</v>
      </c>
      <c r="I71" s="176">
        <v>18</v>
      </c>
      <c r="J71" s="171"/>
      <c r="K71" s="173"/>
      <c r="L71" s="172"/>
      <c r="M71" s="32">
        <v>2</v>
      </c>
      <c r="N71" s="32">
        <v>1</v>
      </c>
      <c r="O71" s="32">
        <v>1</v>
      </c>
      <c r="P71" s="80"/>
      <c r="Q71" s="284"/>
      <c r="R71" s="284"/>
      <c r="S71" s="284"/>
      <c r="T71" s="54"/>
      <c r="U71" s="94"/>
      <c r="V71" s="83"/>
      <c r="W71" s="284"/>
      <c r="X71" s="284"/>
      <c r="Y71" s="284"/>
      <c r="Z71" s="74"/>
      <c r="AA71" s="75"/>
      <c r="AB71" s="83"/>
      <c r="AC71" s="284"/>
      <c r="AD71" s="284"/>
      <c r="AE71" s="284"/>
      <c r="AF71" s="74"/>
      <c r="AG71" s="70"/>
      <c r="AH71" s="56"/>
      <c r="AI71" s="82"/>
      <c r="AJ71" s="82"/>
      <c r="AK71" s="82"/>
      <c r="AL71" s="67"/>
      <c r="AM71" s="70"/>
      <c r="AN71" s="81"/>
      <c r="AO71" s="82"/>
      <c r="AP71" s="82"/>
      <c r="AQ71" s="82"/>
      <c r="AR71" s="67"/>
      <c r="AS71" s="70"/>
      <c r="AT71" s="81">
        <v>14</v>
      </c>
      <c r="AU71" s="82">
        <v>18</v>
      </c>
      <c r="AV71" s="82"/>
      <c r="AW71" s="82"/>
      <c r="AX71" s="67">
        <v>2</v>
      </c>
      <c r="AY71" s="70" t="s">
        <v>101</v>
      </c>
      <c r="AZ71" s="81"/>
      <c r="BA71" s="82"/>
      <c r="BB71" s="82"/>
      <c r="BC71" s="82"/>
      <c r="BD71" s="67"/>
      <c r="BE71" s="70"/>
      <c r="BF71" s="56"/>
      <c r="BG71" s="82"/>
      <c r="BH71" s="82"/>
      <c r="BI71" s="82"/>
      <c r="BJ71" s="258"/>
      <c r="BK71" s="67"/>
      <c r="BL71" s="68"/>
      <c r="BM71" s="81"/>
      <c r="BN71" s="82"/>
      <c r="BO71" s="82"/>
      <c r="BP71" s="82"/>
      <c r="BQ71" s="93"/>
      <c r="BR71" s="67"/>
      <c r="BS71" s="70"/>
      <c r="BT71" s="83"/>
      <c r="BU71" s="284"/>
      <c r="BV71" s="284"/>
      <c r="BW71" s="284"/>
      <c r="BX71" s="84"/>
      <c r="BY71" s="74"/>
      <c r="BZ71" s="77"/>
    </row>
    <row r="72" spans="1:78" s="37" customFormat="1" ht="30" customHeight="1" x14ac:dyDescent="0.35">
      <c r="A72" s="52" t="s">
        <v>106</v>
      </c>
      <c r="B72" s="393" t="s">
        <v>80</v>
      </c>
      <c r="C72" s="394"/>
      <c r="D72" s="17" t="s">
        <v>128</v>
      </c>
      <c r="E72" s="18">
        <f>M72*25</f>
        <v>62.5</v>
      </c>
      <c r="F72" s="18">
        <f>M72*25-G72</f>
        <v>20.5</v>
      </c>
      <c r="G72" s="123">
        <f t="shared" si="201"/>
        <v>42</v>
      </c>
      <c r="H72" s="182">
        <v>14</v>
      </c>
      <c r="I72" s="176">
        <v>28</v>
      </c>
      <c r="J72" s="171"/>
      <c r="K72" s="173"/>
      <c r="L72" s="172"/>
      <c r="M72" s="32">
        <v>2.5</v>
      </c>
      <c r="N72" s="32">
        <v>2</v>
      </c>
      <c r="O72" s="32">
        <v>0.5</v>
      </c>
      <c r="P72" s="80"/>
      <c r="Q72" s="284"/>
      <c r="R72" s="284"/>
      <c r="S72" s="284"/>
      <c r="T72" s="54"/>
      <c r="U72" s="94"/>
      <c r="V72" s="83"/>
      <c r="W72" s="284"/>
      <c r="X72" s="284"/>
      <c r="Y72" s="284"/>
      <c r="Z72" s="74"/>
      <c r="AA72" s="75"/>
      <c r="AB72" s="83"/>
      <c r="AC72" s="284"/>
      <c r="AD72" s="284"/>
      <c r="AE72" s="284"/>
      <c r="AF72" s="74"/>
      <c r="AG72" s="70"/>
      <c r="AH72" s="56"/>
      <c r="AI72" s="82"/>
      <c r="AJ72" s="82"/>
      <c r="AK72" s="82"/>
      <c r="AL72" s="67"/>
      <c r="AM72" s="70"/>
      <c r="AN72" s="81"/>
      <c r="AO72" s="82"/>
      <c r="AP72" s="82"/>
      <c r="AQ72" s="82"/>
      <c r="AR72" s="67"/>
      <c r="AS72" s="70"/>
      <c r="AT72" s="81">
        <v>14</v>
      </c>
      <c r="AU72" s="82">
        <v>28</v>
      </c>
      <c r="AV72" s="82"/>
      <c r="AW72" s="82"/>
      <c r="AX72" s="67">
        <v>2.5</v>
      </c>
      <c r="AY72" s="70" t="s">
        <v>101</v>
      </c>
      <c r="AZ72" s="81"/>
      <c r="BA72" s="82"/>
      <c r="BB72" s="82"/>
      <c r="BC72" s="82"/>
      <c r="BD72" s="67"/>
      <c r="BE72" s="70"/>
      <c r="BF72" s="56"/>
      <c r="BG72" s="82"/>
      <c r="BH72" s="82"/>
      <c r="BI72" s="82"/>
      <c r="BJ72" s="258"/>
      <c r="BK72" s="67"/>
      <c r="BL72" s="68"/>
      <c r="BM72" s="81"/>
      <c r="BN72" s="82"/>
      <c r="BO72" s="82"/>
      <c r="BP72" s="82"/>
      <c r="BQ72" s="93"/>
      <c r="BR72" s="67"/>
      <c r="BS72" s="70"/>
      <c r="BT72" s="83"/>
      <c r="BU72" s="284"/>
      <c r="BV72" s="284"/>
      <c r="BW72" s="284"/>
      <c r="BX72" s="84"/>
      <c r="BY72" s="74"/>
      <c r="BZ72" s="77"/>
    </row>
    <row r="73" spans="1:78" s="37" customFormat="1" ht="30" customHeight="1" thickBot="1" x14ac:dyDescent="0.4">
      <c r="A73" s="32">
        <v>2</v>
      </c>
      <c r="B73" s="391" t="s">
        <v>113</v>
      </c>
      <c r="C73" s="392"/>
      <c r="D73" s="54"/>
      <c r="E73" s="54">
        <f>SUM(E74:E78)</f>
        <v>337.5</v>
      </c>
      <c r="F73" s="54">
        <f t="shared" ref="F73:O73" si="202">SUM(F74:F78)</f>
        <v>134.5</v>
      </c>
      <c r="G73" s="54">
        <f t="shared" si="202"/>
        <v>203</v>
      </c>
      <c r="H73" s="54">
        <f t="shared" si="202"/>
        <v>0</v>
      </c>
      <c r="I73" s="54">
        <f t="shared" si="202"/>
        <v>0</v>
      </c>
      <c r="J73" s="54">
        <f t="shared" si="202"/>
        <v>0</v>
      </c>
      <c r="K73" s="54">
        <f t="shared" si="202"/>
        <v>203</v>
      </c>
      <c r="L73" s="54"/>
      <c r="M73" s="276">
        <f>SUM(M74:M78)</f>
        <v>13.5</v>
      </c>
      <c r="N73" s="54">
        <f t="shared" si="202"/>
        <v>9.5</v>
      </c>
      <c r="O73" s="54">
        <f t="shared" si="202"/>
        <v>4</v>
      </c>
      <c r="P73" s="54">
        <f t="shared" ref="P73" si="203">SUM(P74:P78)</f>
        <v>0</v>
      </c>
      <c r="Q73" s="54">
        <f t="shared" ref="Q73" si="204">SUM(Q74:Q78)</f>
        <v>0</v>
      </c>
      <c r="R73" s="54">
        <f t="shared" ref="R73" si="205">SUM(R74:R78)</f>
        <v>0</v>
      </c>
      <c r="S73" s="54">
        <f t="shared" ref="S73" si="206">SUM(S74:S78)</f>
        <v>0</v>
      </c>
      <c r="T73" s="54">
        <f t="shared" ref="T73" si="207">SUM(T74:T78)</f>
        <v>0</v>
      </c>
      <c r="U73" s="54">
        <f t="shared" ref="U73" si="208">SUM(U74:U78)</f>
        <v>0</v>
      </c>
      <c r="V73" s="54">
        <f t="shared" ref="V73" si="209">SUM(V74:V78)</f>
        <v>0</v>
      </c>
      <c r="W73" s="54">
        <f t="shared" ref="W73" si="210">SUM(W74:W78)</f>
        <v>0</v>
      </c>
      <c r="X73" s="54">
        <f t="shared" ref="X73" si="211">SUM(X74:X78)</f>
        <v>0</v>
      </c>
      <c r="Y73" s="54">
        <f t="shared" ref="Y73" si="212">SUM(Y74:Y78)</f>
        <v>0</v>
      </c>
      <c r="Z73" s="54">
        <f t="shared" ref="Z73" si="213">SUM(Z74:Z78)</f>
        <v>0</v>
      </c>
      <c r="AA73" s="54">
        <f t="shared" ref="AA73" si="214">SUM(AA74:AA78)</f>
        <v>0</v>
      </c>
      <c r="AB73" s="54">
        <f t="shared" ref="AB73" si="215">SUM(AB74:AB78)</f>
        <v>0</v>
      </c>
      <c r="AC73" s="54">
        <f t="shared" ref="AC73" si="216">SUM(AC74:AC78)</f>
        <v>0</v>
      </c>
      <c r="AD73" s="54">
        <f t="shared" ref="AD73" si="217">SUM(AD74:AD78)</f>
        <v>0</v>
      </c>
      <c r="AE73" s="54">
        <f t="shared" ref="AE73" si="218">SUM(AE74:AE78)</f>
        <v>0</v>
      </c>
      <c r="AF73" s="54">
        <f t="shared" ref="AF73" si="219">SUM(AF74:AF78)</f>
        <v>0</v>
      </c>
      <c r="AG73" s="54">
        <f t="shared" ref="AG73" si="220">SUM(AG74:AG78)</f>
        <v>0</v>
      </c>
      <c r="AH73" s="54">
        <f t="shared" ref="AH73" si="221">SUM(AH74:AH78)</f>
        <v>0</v>
      </c>
      <c r="AI73" s="54">
        <f t="shared" ref="AI73" si="222">SUM(AI74:AI78)</f>
        <v>0</v>
      </c>
      <c r="AJ73" s="54">
        <f t="shared" ref="AJ73" si="223">SUM(AJ74:AJ78)</f>
        <v>0</v>
      </c>
      <c r="AK73" s="54">
        <f t="shared" ref="AK73" si="224">SUM(AK74:AK78)</f>
        <v>0</v>
      </c>
      <c r="AL73" s="54">
        <f t="shared" ref="AL73" si="225">SUM(AL74:AL78)</f>
        <v>0</v>
      </c>
      <c r="AM73" s="54">
        <f t="shared" ref="AM73" si="226">SUM(AM74:AM78)</f>
        <v>0</v>
      </c>
      <c r="AN73" s="54">
        <f t="shared" ref="AN73" si="227">SUM(AN74:AN78)</f>
        <v>0</v>
      </c>
      <c r="AO73" s="54">
        <f t="shared" ref="AO73" si="228">SUM(AO74:AO78)</f>
        <v>0</v>
      </c>
      <c r="AP73" s="54">
        <f t="shared" ref="AP73" si="229">SUM(AP74:AP78)</f>
        <v>0</v>
      </c>
      <c r="AQ73" s="54">
        <f t="shared" ref="AQ73" si="230">SUM(AQ74:AQ78)</f>
        <v>105</v>
      </c>
      <c r="AR73" s="54">
        <f t="shared" ref="AR73" si="231">SUM(AR74:AR78)</f>
        <v>7</v>
      </c>
      <c r="AS73" s="54">
        <f t="shared" ref="AS73" si="232">SUM(AS74:AS78)</f>
        <v>0</v>
      </c>
      <c r="AT73" s="54">
        <f t="shared" ref="AT73" si="233">SUM(AT74:AT78)</f>
        <v>0</v>
      </c>
      <c r="AU73" s="54">
        <f t="shared" ref="AU73" si="234">SUM(AU74:AU78)</f>
        <v>0</v>
      </c>
      <c r="AV73" s="54">
        <f t="shared" ref="AV73" si="235">SUM(AV74:AV78)</f>
        <v>0</v>
      </c>
      <c r="AW73" s="54">
        <f t="shared" ref="AW73" si="236">SUM(AW74:AW78)</f>
        <v>98</v>
      </c>
      <c r="AX73" s="54">
        <f t="shared" ref="AX73" si="237">SUM(AX74:AX78)</f>
        <v>6.5</v>
      </c>
      <c r="AY73" s="54">
        <f t="shared" ref="AY73" si="238">SUM(AY74:AY78)</f>
        <v>0</v>
      </c>
      <c r="AZ73" s="54">
        <f t="shared" ref="AZ73" si="239">SUM(AZ74:AZ78)</f>
        <v>0</v>
      </c>
      <c r="BA73" s="54">
        <f t="shared" ref="BA73" si="240">SUM(BA74:BA78)</f>
        <v>0</v>
      </c>
      <c r="BB73" s="54">
        <f t="shared" ref="BB73" si="241">SUM(BB74:BB78)</f>
        <v>0</v>
      </c>
      <c r="BC73" s="54">
        <f t="shared" ref="BC73" si="242">SUM(BC74:BC78)</f>
        <v>0</v>
      </c>
      <c r="BD73" s="54">
        <f t="shared" ref="BD73" si="243">SUM(BD74:BD78)</f>
        <v>0</v>
      </c>
      <c r="BE73" s="54">
        <f t="shared" ref="BE73" si="244">SUM(BE74:BE78)</f>
        <v>0</v>
      </c>
      <c r="BF73" s="54">
        <f t="shared" ref="BF73" si="245">SUM(BF74:BF78)</f>
        <v>0</v>
      </c>
      <c r="BG73" s="54">
        <f t="shared" ref="BG73" si="246">SUM(BG74:BG78)</f>
        <v>0</v>
      </c>
      <c r="BH73" s="54">
        <f t="shared" ref="BH73" si="247">SUM(BH74:BH78)</f>
        <v>0</v>
      </c>
      <c r="BI73" s="54">
        <f t="shared" ref="BI73" si="248">SUM(BI74:BI78)</f>
        <v>0</v>
      </c>
      <c r="BJ73" s="54"/>
      <c r="BK73" s="54">
        <f t="shared" ref="BK73" si="249">SUM(BK74:BK78)</f>
        <v>0</v>
      </c>
      <c r="BL73" s="54">
        <f t="shared" ref="BL73" si="250">SUM(BL74:BL78)</f>
        <v>0</v>
      </c>
      <c r="BM73" s="54">
        <f t="shared" ref="BM73" si="251">SUM(BM74:BM78)</f>
        <v>0</v>
      </c>
      <c r="BN73" s="54">
        <f t="shared" ref="BN73" si="252">SUM(BN74:BN78)</f>
        <v>0</v>
      </c>
      <c r="BO73" s="54">
        <f t="shared" ref="BO73" si="253">SUM(BO74:BO78)</f>
        <v>0</v>
      </c>
      <c r="BP73" s="54">
        <f t="shared" ref="BP73" si="254">SUM(BP74:BP78)</f>
        <v>0</v>
      </c>
      <c r="BQ73" s="54">
        <f t="shared" ref="BQ73" si="255">SUM(BQ74:BQ78)</f>
        <v>0</v>
      </c>
      <c r="BR73" s="54">
        <f t="shared" ref="BR73" si="256">SUM(BR74:BR78)</f>
        <v>0</v>
      </c>
      <c r="BS73" s="54">
        <f t="shared" ref="BS73" si="257">SUM(BS74:BS78)</f>
        <v>0</v>
      </c>
      <c r="BT73" s="54">
        <f t="shared" ref="BT73" si="258">SUM(BT74:BT78)</f>
        <v>0</v>
      </c>
      <c r="BU73" s="54">
        <f t="shared" ref="BU73" si="259">SUM(BU74:BU78)</f>
        <v>0</v>
      </c>
      <c r="BV73" s="54">
        <f t="shared" ref="BV73" si="260">SUM(BV74:BV78)</f>
        <v>0</v>
      </c>
      <c r="BW73" s="54">
        <f t="shared" ref="BW73" si="261">SUM(BW74:BW78)</f>
        <v>0</v>
      </c>
      <c r="BX73" s="54">
        <f t="shared" ref="BX73" si="262">SUM(BX74:BX78)</f>
        <v>0</v>
      </c>
      <c r="BY73" s="54">
        <f t="shared" ref="BY73" si="263">SUM(BY74:BY78)</f>
        <v>0</v>
      </c>
      <c r="BZ73" s="201"/>
    </row>
    <row r="74" spans="1:78" s="37" customFormat="1" ht="30" customHeight="1" x14ac:dyDescent="0.35">
      <c r="A74" s="52" t="s">
        <v>1</v>
      </c>
      <c r="B74" s="339" t="s">
        <v>90</v>
      </c>
      <c r="C74" s="363"/>
      <c r="D74" s="17" t="s">
        <v>130</v>
      </c>
      <c r="E74" s="18">
        <f>M74*25</f>
        <v>62.5</v>
      </c>
      <c r="F74" s="18">
        <f>M74*25-G74</f>
        <v>20.5</v>
      </c>
      <c r="G74" s="123">
        <f>SUM(H74:K74)</f>
        <v>42</v>
      </c>
      <c r="H74" s="181"/>
      <c r="I74" s="171"/>
      <c r="J74" s="171"/>
      <c r="K74" s="183">
        <v>42</v>
      </c>
      <c r="L74" s="172"/>
      <c r="M74" s="32">
        <v>2.5</v>
      </c>
      <c r="N74" s="203">
        <v>2</v>
      </c>
      <c r="O74" s="194">
        <v>0.5</v>
      </c>
      <c r="P74" s="80"/>
      <c r="Q74" s="284"/>
      <c r="R74" s="284"/>
      <c r="S74" s="284"/>
      <c r="T74" s="54"/>
      <c r="U74" s="94"/>
      <c r="V74" s="83"/>
      <c r="W74" s="284"/>
      <c r="X74" s="284"/>
      <c r="Y74" s="284"/>
      <c r="Z74" s="74"/>
      <c r="AA74" s="75"/>
      <c r="AB74" s="83"/>
      <c r="AC74" s="284"/>
      <c r="AD74" s="284"/>
      <c r="AE74" s="284"/>
      <c r="AF74" s="74"/>
      <c r="AG74" s="70"/>
      <c r="AH74" s="56"/>
      <c r="AI74" s="82"/>
      <c r="AJ74" s="82"/>
      <c r="AK74" s="82"/>
      <c r="AL74" s="67"/>
      <c r="AM74" s="70"/>
      <c r="AN74" s="81"/>
      <c r="AO74" s="82"/>
      <c r="AP74" s="82"/>
      <c r="AQ74" s="82">
        <v>42</v>
      </c>
      <c r="AR74" s="67">
        <v>2.5</v>
      </c>
      <c r="AS74" s="70" t="s">
        <v>59</v>
      </c>
      <c r="AT74" s="81"/>
      <c r="AU74" s="82"/>
      <c r="AV74" s="82"/>
      <c r="AW74" s="82"/>
      <c r="AX74" s="67"/>
      <c r="AY74" s="70"/>
      <c r="AZ74" s="81"/>
      <c r="BA74" s="82"/>
      <c r="BB74" s="82"/>
      <c r="BC74" s="82"/>
      <c r="BD74" s="67"/>
      <c r="BE74" s="70"/>
      <c r="BF74" s="56"/>
      <c r="BG74" s="82"/>
      <c r="BH74" s="82"/>
      <c r="BI74" s="82"/>
      <c r="BJ74" s="258"/>
      <c r="BK74" s="67"/>
      <c r="BL74" s="68"/>
      <c r="BM74" s="81"/>
      <c r="BN74" s="82"/>
      <c r="BO74" s="82"/>
      <c r="BP74" s="82"/>
      <c r="BQ74" s="93"/>
      <c r="BR74" s="67"/>
      <c r="BS74" s="70"/>
      <c r="BT74" s="83"/>
      <c r="BU74" s="284"/>
      <c r="BV74" s="284"/>
      <c r="BW74" s="284"/>
      <c r="BX74" s="84"/>
      <c r="BY74" s="74"/>
      <c r="BZ74" s="77"/>
    </row>
    <row r="75" spans="1:78" s="37" customFormat="1" ht="30" customHeight="1" x14ac:dyDescent="0.35">
      <c r="A75" s="52" t="s">
        <v>3</v>
      </c>
      <c r="B75" s="339" t="s">
        <v>195</v>
      </c>
      <c r="C75" s="340"/>
      <c r="D75" s="17" t="s">
        <v>131</v>
      </c>
      <c r="E75" s="18">
        <f>M75*25</f>
        <v>62.5</v>
      </c>
      <c r="F75" s="18">
        <f>M75*25-G75</f>
        <v>20.5</v>
      </c>
      <c r="G75" s="123">
        <f t="shared" ref="G75:G78" si="264">SUM(H75:K75)</f>
        <v>42</v>
      </c>
      <c r="H75" s="181"/>
      <c r="I75" s="171"/>
      <c r="J75" s="171"/>
      <c r="K75" s="173">
        <v>42</v>
      </c>
      <c r="L75" s="172"/>
      <c r="M75" s="32">
        <v>2.5</v>
      </c>
      <c r="N75" s="203">
        <v>2</v>
      </c>
      <c r="O75" s="32">
        <v>0.5</v>
      </c>
      <c r="P75" s="80"/>
      <c r="Q75" s="284"/>
      <c r="R75" s="284"/>
      <c r="S75" s="284"/>
      <c r="T75" s="54"/>
      <c r="U75" s="94"/>
      <c r="V75" s="83"/>
      <c r="W75" s="284"/>
      <c r="X75" s="284"/>
      <c r="Y75" s="284"/>
      <c r="Z75" s="74"/>
      <c r="AA75" s="75"/>
      <c r="AB75" s="83"/>
      <c r="AC75" s="284"/>
      <c r="AD75" s="284"/>
      <c r="AE75" s="284"/>
      <c r="AF75" s="74"/>
      <c r="AG75" s="70"/>
      <c r="AH75" s="56"/>
      <c r="AI75" s="82"/>
      <c r="AJ75" s="82"/>
      <c r="AK75" s="82"/>
      <c r="AL75" s="67"/>
      <c r="AM75" s="70"/>
      <c r="AN75" s="81"/>
      <c r="AO75" s="82"/>
      <c r="AP75" s="82"/>
      <c r="AQ75" s="82"/>
      <c r="AR75" s="67"/>
      <c r="AS75" s="70"/>
      <c r="AT75" s="81"/>
      <c r="AU75" s="82"/>
      <c r="AV75" s="82"/>
      <c r="AW75" s="82">
        <v>42</v>
      </c>
      <c r="AX75" s="67">
        <v>2.5</v>
      </c>
      <c r="AY75" s="70" t="s">
        <v>59</v>
      </c>
      <c r="AZ75" s="81"/>
      <c r="BA75" s="82"/>
      <c r="BB75" s="82"/>
      <c r="BC75" s="82"/>
      <c r="BD75" s="67"/>
      <c r="BE75" s="70"/>
      <c r="BF75" s="56"/>
      <c r="BG75" s="82"/>
      <c r="BH75" s="82"/>
      <c r="BI75" s="82"/>
      <c r="BJ75" s="258"/>
      <c r="BK75" s="67"/>
      <c r="BL75" s="68"/>
      <c r="BM75" s="81"/>
      <c r="BN75" s="82"/>
      <c r="BO75" s="82"/>
      <c r="BP75" s="82"/>
      <c r="BQ75" s="93"/>
      <c r="BR75" s="67"/>
      <c r="BS75" s="70"/>
      <c r="BT75" s="83"/>
      <c r="BU75" s="284"/>
      <c r="BV75" s="284"/>
      <c r="BW75" s="284"/>
      <c r="BX75" s="84"/>
      <c r="BY75" s="74"/>
      <c r="BZ75" s="77"/>
    </row>
    <row r="76" spans="1:78" s="37" customFormat="1" ht="30" customHeight="1" x14ac:dyDescent="0.35">
      <c r="A76" s="52" t="s">
        <v>13</v>
      </c>
      <c r="B76" s="339" t="s">
        <v>15</v>
      </c>
      <c r="C76" s="363"/>
      <c r="D76" s="17" t="s">
        <v>130</v>
      </c>
      <c r="E76" s="18">
        <f>M76*25</f>
        <v>62.5</v>
      </c>
      <c r="F76" s="18">
        <f>M76*25-G76</f>
        <v>27.5</v>
      </c>
      <c r="G76" s="123">
        <f t="shared" si="264"/>
        <v>35</v>
      </c>
      <c r="H76" s="181"/>
      <c r="I76" s="171"/>
      <c r="J76" s="171"/>
      <c r="K76" s="173">
        <v>35</v>
      </c>
      <c r="L76" s="172"/>
      <c r="M76" s="32">
        <v>2.5</v>
      </c>
      <c r="N76" s="203">
        <v>2</v>
      </c>
      <c r="O76" s="32">
        <v>0.5</v>
      </c>
      <c r="P76" s="80"/>
      <c r="Q76" s="284"/>
      <c r="R76" s="284"/>
      <c r="S76" s="284"/>
      <c r="T76" s="54"/>
      <c r="U76" s="94"/>
      <c r="V76" s="83"/>
      <c r="W76" s="284"/>
      <c r="X76" s="284"/>
      <c r="Y76" s="284"/>
      <c r="Z76" s="74"/>
      <c r="AA76" s="75"/>
      <c r="AB76" s="83"/>
      <c r="AC76" s="284"/>
      <c r="AD76" s="284"/>
      <c r="AE76" s="284"/>
      <c r="AF76" s="74"/>
      <c r="AG76" s="70"/>
      <c r="AH76" s="56"/>
      <c r="AI76" s="82"/>
      <c r="AJ76" s="82"/>
      <c r="AK76" s="82"/>
      <c r="AL76" s="67"/>
      <c r="AM76" s="70"/>
      <c r="AN76" s="81"/>
      <c r="AO76" s="82"/>
      <c r="AP76" s="82"/>
      <c r="AQ76" s="82">
        <v>35</v>
      </c>
      <c r="AR76" s="67">
        <v>2.5</v>
      </c>
      <c r="AS76" s="70" t="s">
        <v>59</v>
      </c>
      <c r="AT76" s="81"/>
      <c r="AU76" s="82"/>
      <c r="AV76" s="82"/>
      <c r="AW76" s="82"/>
      <c r="AX76" s="67"/>
      <c r="AY76" s="70"/>
      <c r="AZ76" s="81"/>
      <c r="BA76" s="82"/>
      <c r="BB76" s="82"/>
      <c r="BC76" s="82"/>
      <c r="BD76" s="67"/>
      <c r="BE76" s="70"/>
      <c r="BF76" s="56"/>
      <c r="BG76" s="82"/>
      <c r="BH76" s="82"/>
      <c r="BI76" s="82"/>
      <c r="BJ76" s="258"/>
      <c r="BK76" s="67"/>
      <c r="BL76" s="68"/>
      <c r="BM76" s="81"/>
      <c r="BN76" s="82"/>
      <c r="BO76" s="82"/>
      <c r="BP76" s="82"/>
      <c r="BQ76" s="93"/>
      <c r="BR76" s="67"/>
      <c r="BS76" s="70"/>
      <c r="BT76" s="83"/>
      <c r="BU76" s="284"/>
      <c r="BV76" s="284"/>
      <c r="BW76" s="284"/>
      <c r="BX76" s="84"/>
      <c r="BY76" s="74"/>
      <c r="BZ76" s="77"/>
    </row>
    <row r="77" spans="1:78" s="37" customFormat="1" ht="30" customHeight="1" x14ac:dyDescent="0.35">
      <c r="A77" s="52" t="s">
        <v>16</v>
      </c>
      <c r="B77" s="339" t="s">
        <v>81</v>
      </c>
      <c r="C77" s="363"/>
      <c r="D77" s="17" t="s">
        <v>131</v>
      </c>
      <c r="E77" s="18">
        <f>M77*25</f>
        <v>100</v>
      </c>
      <c r="F77" s="18">
        <f>M77*25-G77</f>
        <v>44</v>
      </c>
      <c r="G77" s="123">
        <f t="shared" si="264"/>
        <v>56</v>
      </c>
      <c r="H77" s="181"/>
      <c r="I77" s="171"/>
      <c r="J77" s="171"/>
      <c r="K77" s="173">
        <v>56</v>
      </c>
      <c r="L77" s="172"/>
      <c r="M77" s="32">
        <v>4</v>
      </c>
      <c r="N77" s="203">
        <v>2.5</v>
      </c>
      <c r="O77" s="32">
        <v>1.5</v>
      </c>
      <c r="P77" s="80"/>
      <c r="Q77" s="284"/>
      <c r="R77" s="284"/>
      <c r="S77" s="284"/>
      <c r="T77" s="54"/>
      <c r="U77" s="94"/>
      <c r="V77" s="83"/>
      <c r="W77" s="284"/>
      <c r="X77" s="284"/>
      <c r="Y77" s="284"/>
      <c r="Z77" s="74"/>
      <c r="AA77" s="75"/>
      <c r="AB77" s="83"/>
      <c r="AC77" s="284"/>
      <c r="AD77" s="284"/>
      <c r="AE77" s="284"/>
      <c r="AF77" s="74"/>
      <c r="AG77" s="70"/>
      <c r="AH77" s="56"/>
      <c r="AI77" s="82"/>
      <c r="AJ77" s="82"/>
      <c r="AK77" s="82"/>
      <c r="AL77" s="67"/>
      <c r="AM77" s="70"/>
      <c r="AN77" s="81"/>
      <c r="AO77" s="82"/>
      <c r="AP77" s="82"/>
      <c r="AQ77" s="82">
        <v>28</v>
      </c>
      <c r="AR77" s="67">
        <v>2</v>
      </c>
      <c r="AS77" s="70"/>
      <c r="AT77" s="81"/>
      <c r="AU77" s="82"/>
      <c r="AV77" s="82"/>
      <c r="AW77" s="82">
        <v>28</v>
      </c>
      <c r="AX77" s="67">
        <v>2</v>
      </c>
      <c r="AY77" s="70" t="s">
        <v>59</v>
      </c>
      <c r="AZ77" s="81"/>
      <c r="BA77" s="82"/>
      <c r="BB77" s="82"/>
      <c r="BC77" s="82"/>
      <c r="BD77" s="67"/>
      <c r="BE77" s="70"/>
      <c r="BF77" s="56"/>
      <c r="BG77" s="82"/>
      <c r="BH77" s="82"/>
      <c r="BI77" s="82"/>
      <c r="BJ77" s="258"/>
      <c r="BK77" s="67"/>
      <c r="BL77" s="68"/>
      <c r="BM77" s="81"/>
      <c r="BN77" s="82"/>
      <c r="BO77" s="82"/>
      <c r="BP77" s="82"/>
      <c r="BQ77" s="93"/>
      <c r="BR77" s="67"/>
      <c r="BS77" s="70"/>
      <c r="BT77" s="83"/>
      <c r="BU77" s="284"/>
      <c r="BV77" s="284"/>
      <c r="BW77" s="284"/>
      <c r="BX77" s="84"/>
      <c r="BY77" s="74"/>
      <c r="BZ77" s="77"/>
    </row>
    <row r="78" spans="1:78" s="37" customFormat="1" ht="30" customHeight="1" thickBot="1" x14ac:dyDescent="0.4">
      <c r="A78" s="52" t="s">
        <v>17</v>
      </c>
      <c r="B78" s="339" t="s">
        <v>157</v>
      </c>
      <c r="C78" s="363"/>
      <c r="D78" s="17" t="s">
        <v>131</v>
      </c>
      <c r="E78" s="18">
        <f>M78*25</f>
        <v>50</v>
      </c>
      <c r="F78" s="18">
        <f>M78*25-G78</f>
        <v>22</v>
      </c>
      <c r="G78" s="123">
        <f t="shared" si="264"/>
        <v>28</v>
      </c>
      <c r="H78" s="181"/>
      <c r="I78" s="171"/>
      <c r="J78" s="171"/>
      <c r="K78" s="173">
        <v>28</v>
      </c>
      <c r="L78" s="172"/>
      <c r="M78" s="32">
        <v>2</v>
      </c>
      <c r="N78" s="203">
        <v>1</v>
      </c>
      <c r="O78" s="60">
        <v>1</v>
      </c>
      <c r="P78" s="80"/>
      <c r="Q78" s="284"/>
      <c r="R78" s="284"/>
      <c r="S78" s="284"/>
      <c r="T78" s="54"/>
      <c r="U78" s="94"/>
      <c r="V78" s="83"/>
      <c r="W78" s="284"/>
      <c r="X78" s="284"/>
      <c r="Y78" s="284"/>
      <c r="Z78" s="74"/>
      <c r="AA78" s="75"/>
      <c r="AB78" s="83"/>
      <c r="AC78" s="284"/>
      <c r="AD78" s="284"/>
      <c r="AE78" s="284"/>
      <c r="AF78" s="74"/>
      <c r="AG78" s="70"/>
      <c r="AH78" s="56"/>
      <c r="AI78" s="82"/>
      <c r="AJ78" s="82"/>
      <c r="AK78" s="82"/>
      <c r="AL78" s="67"/>
      <c r="AM78" s="70"/>
      <c r="AN78" s="81"/>
      <c r="AO78" s="82"/>
      <c r="AP78" s="82"/>
      <c r="AQ78" s="82"/>
      <c r="AR78" s="67"/>
      <c r="AS78" s="70"/>
      <c r="AT78" s="81"/>
      <c r="AU78" s="82"/>
      <c r="AV78" s="82"/>
      <c r="AW78" s="82">
        <v>28</v>
      </c>
      <c r="AX78" s="67">
        <v>2</v>
      </c>
      <c r="AY78" s="70" t="s">
        <v>59</v>
      </c>
      <c r="AZ78" s="81"/>
      <c r="BA78" s="82"/>
      <c r="BB78" s="82"/>
      <c r="BC78" s="82"/>
      <c r="BD78" s="67"/>
      <c r="BE78" s="70"/>
      <c r="BF78" s="56"/>
      <c r="BG78" s="82"/>
      <c r="BH78" s="82"/>
      <c r="BI78" s="82"/>
      <c r="BJ78" s="258"/>
      <c r="BK78" s="67"/>
      <c r="BL78" s="68"/>
      <c r="BM78" s="81"/>
      <c r="BN78" s="82"/>
      <c r="BO78" s="82"/>
      <c r="BP78" s="82"/>
      <c r="BQ78" s="93"/>
      <c r="BR78" s="67"/>
      <c r="BS78" s="70"/>
      <c r="BT78" s="83"/>
      <c r="BU78" s="284"/>
      <c r="BV78" s="284"/>
      <c r="BW78" s="284"/>
      <c r="BX78" s="84"/>
      <c r="BY78" s="74"/>
      <c r="BZ78" s="77"/>
    </row>
    <row r="79" spans="1:78" s="37" customFormat="1" ht="27.75" customHeight="1" x14ac:dyDescent="0.35">
      <c r="A79" s="54">
        <v>3</v>
      </c>
      <c r="B79" s="391" t="s">
        <v>33</v>
      </c>
      <c r="C79" s="392"/>
      <c r="D79" s="54"/>
      <c r="E79" s="199">
        <f>SUM(E80:E88)</f>
        <v>487.5</v>
      </c>
      <c r="F79" s="199">
        <f t="shared" ref="F79:O79" si="265">SUM(F80:F88)</f>
        <v>204.5</v>
      </c>
      <c r="G79" s="199">
        <f t="shared" si="265"/>
        <v>283</v>
      </c>
      <c r="H79" s="199">
        <f t="shared" si="265"/>
        <v>0</v>
      </c>
      <c r="I79" s="199">
        <f t="shared" si="265"/>
        <v>0</v>
      </c>
      <c r="J79" s="199">
        <f t="shared" si="265"/>
        <v>0</v>
      </c>
      <c r="K79" s="199">
        <f t="shared" si="265"/>
        <v>283</v>
      </c>
      <c r="L79" s="199"/>
      <c r="M79" s="277">
        <f>SUM(M80:M88)</f>
        <v>19.5</v>
      </c>
      <c r="N79" s="199">
        <f t="shared" si="265"/>
        <v>13.5</v>
      </c>
      <c r="O79" s="199">
        <f t="shared" si="265"/>
        <v>6</v>
      </c>
      <c r="P79" s="199">
        <f t="shared" ref="P79" si="266">SUM(P80:P88)</f>
        <v>0</v>
      </c>
      <c r="Q79" s="199">
        <f t="shared" ref="Q79" si="267">SUM(Q80:Q88)</f>
        <v>0</v>
      </c>
      <c r="R79" s="199">
        <f t="shared" ref="R79" si="268">SUM(R80:R88)</f>
        <v>0</v>
      </c>
      <c r="S79" s="199">
        <f t="shared" ref="S79" si="269">SUM(S80:S88)</f>
        <v>0</v>
      </c>
      <c r="T79" s="199">
        <f t="shared" ref="T79" si="270">SUM(T80:T88)</f>
        <v>0</v>
      </c>
      <c r="U79" s="199">
        <f t="shared" ref="U79" si="271">SUM(U80:U88)</f>
        <v>0</v>
      </c>
      <c r="V79" s="199">
        <f t="shared" ref="V79" si="272">SUM(V80:V88)</f>
        <v>0</v>
      </c>
      <c r="W79" s="199">
        <f t="shared" ref="W79" si="273">SUM(W80:W88)</f>
        <v>0</v>
      </c>
      <c r="X79" s="199">
        <f t="shared" ref="X79" si="274">SUM(X80:X88)</f>
        <v>0</v>
      </c>
      <c r="Y79" s="199">
        <f t="shared" ref="Y79" si="275">SUM(Y80:Y88)</f>
        <v>0</v>
      </c>
      <c r="Z79" s="199">
        <f t="shared" ref="Z79" si="276">SUM(Z80:Z88)</f>
        <v>0</v>
      </c>
      <c r="AA79" s="199">
        <f t="shared" ref="AA79" si="277">SUM(AA80:AA88)</f>
        <v>0</v>
      </c>
      <c r="AB79" s="199">
        <f t="shared" ref="AB79" si="278">SUM(AB80:AB88)</f>
        <v>0</v>
      </c>
      <c r="AC79" s="199">
        <f t="shared" ref="AC79" si="279">SUM(AC80:AC88)</f>
        <v>0</v>
      </c>
      <c r="AD79" s="199">
        <f t="shared" ref="AD79" si="280">SUM(AD80:AD88)</f>
        <v>0</v>
      </c>
      <c r="AE79" s="199">
        <f t="shared" ref="AE79" si="281">SUM(AE80:AE88)</f>
        <v>0</v>
      </c>
      <c r="AF79" s="199">
        <f t="shared" ref="AF79" si="282">SUM(AF80:AF88)</f>
        <v>0</v>
      </c>
      <c r="AG79" s="199">
        <f t="shared" ref="AG79" si="283">SUM(AG80:AG88)</f>
        <v>0</v>
      </c>
      <c r="AH79" s="199">
        <f t="shared" ref="AH79" si="284">SUM(AH80:AH88)</f>
        <v>0</v>
      </c>
      <c r="AI79" s="199">
        <f t="shared" ref="AI79" si="285">SUM(AI80:AI88)</f>
        <v>0</v>
      </c>
      <c r="AJ79" s="199">
        <f t="shared" ref="AJ79" si="286">SUM(AJ80:AJ88)</f>
        <v>0</v>
      </c>
      <c r="AK79" s="199">
        <f t="shared" ref="AK79" si="287">SUM(AK80:AK88)</f>
        <v>0</v>
      </c>
      <c r="AL79" s="199">
        <f t="shared" ref="AL79" si="288">SUM(AL80:AL88)</f>
        <v>0</v>
      </c>
      <c r="AM79" s="199">
        <f t="shared" ref="AM79" si="289">SUM(AM80:AM88)</f>
        <v>0</v>
      </c>
      <c r="AN79" s="199">
        <f t="shared" ref="AN79" si="290">SUM(AN80:AN88)</f>
        <v>0</v>
      </c>
      <c r="AO79" s="199">
        <f t="shared" ref="AO79" si="291">SUM(AO80:AO88)</f>
        <v>0</v>
      </c>
      <c r="AP79" s="199">
        <f t="shared" ref="AP79" si="292">SUM(AP80:AP88)</f>
        <v>0</v>
      </c>
      <c r="AQ79" s="199">
        <f>SUM(AQ80:AQ88)</f>
        <v>70</v>
      </c>
      <c r="AR79" s="199">
        <f t="shared" ref="AR79" si="293">SUM(AR80:AR88)</f>
        <v>5</v>
      </c>
      <c r="AS79" s="199">
        <f t="shared" ref="AS79" si="294">SUM(AS80:AS88)</f>
        <v>0</v>
      </c>
      <c r="AT79" s="199">
        <f t="shared" ref="AT79" si="295">SUM(AT80:AT88)</f>
        <v>10</v>
      </c>
      <c r="AU79" s="199">
        <f t="shared" ref="AU79" si="296">SUM(AU80:AU88)</f>
        <v>0</v>
      </c>
      <c r="AV79" s="199">
        <f t="shared" ref="AV79" si="297">SUM(AV80:AV88)</f>
        <v>0</v>
      </c>
      <c r="AW79" s="199">
        <f t="shared" ref="AW79" si="298">SUM(AW80:AW88)</f>
        <v>53</v>
      </c>
      <c r="AX79" s="199">
        <f t="shared" ref="AX79" si="299">SUM(AX80:AX88)</f>
        <v>4.5</v>
      </c>
      <c r="AY79" s="199">
        <f t="shared" ref="AY79" si="300">SUM(AY80:AY88)</f>
        <v>0</v>
      </c>
      <c r="AZ79" s="199">
        <f t="shared" ref="AZ79" si="301">SUM(AZ80:AZ88)</f>
        <v>0</v>
      </c>
      <c r="BA79" s="199">
        <f t="shared" ref="BA79" si="302">SUM(BA80:BA88)</f>
        <v>0</v>
      </c>
      <c r="BB79" s="199">
        <f t="shared" ref="BB79" si="303">SUM(BB80:BB88)</f>
        <v>0</v>
      </c>
      <c r="BC79" s="199">
        <f t="shared" ref="BC79" si="304">SUM(BC80:BC88)</f>
        <v>150</v>
      </c>
      <c r="BD79" s="199">
        <f t="shared" ref="BD79" si="305">SUM(BD80:BD88)</f>
        <v>10</v>
      </c>
      <c r="BE79" s="199">
        <f t="shared" ref="BE79" si="306">SUM(BE80:BE88)</f>
        <v>0</v>
      </c>
      <c r="BF79" s="199">
        <f t="shared" ref="BF79" si="307">SUM(BF80:BF88)</f>
        <v>0</v>
      </c>
      <c r="BG79" s="199">
        <f t="shared" ref="BG79" si="308">SUM(BG80:BG88)</f>
        <v>0</v>
      </c>
      <c r="BH79" s="199">
        <f t="shared" ref="BH79" si="309">SUM(BH80:BH88)</f>
        <v>0</v>
      </c>
      <c r="BI79" s="199">
        <f t="shared" ref="BI79" si="310">SUM(BI80:BI88)</f>
        <v>0</v>
      </c>
      <c r="BJ79" s="199"/>
      <c r="BK79" s="199">
        <f t="shared" ref="BK79" si="311">SUM(BK80:BK88)</f>
        <v>0</v>
      </c>
      <c r="BL79" s="199">
        <f t="shared" ref="BL79" si="312">SUM(BL80:BL88)</f>
        <v>0</v>
      </c>
      <c r="BM79" s="199">
        <f t="shared" ref="BM79" si="313">SUM(BM80:BM88)</f>
        <v>0</v>
      </c>
      <c r="BN79" s="199">
        <f t="shared" ref="BN79" si="314">SUM(BN80:BN88)</f>
        <v>0</v>
      </c>
      <c r="BO79" s="199">
        <f t="shared" ref="BO79" si="315">SUM(BO80:BO88)</f>
        <v>0</v>
      </c>
      <c r="BP79" s="199">
        <f t="shared" ref="BP79" si="316">SUM(BP80:BP88)</f>
        <v>0</v>
      </c>
      <c r="BQ79" s="199">
        <f t="shared" ref="BQ79" si="317">SUM(BQ80:BQ88)</f>
        <v>0</v>
      </c>
      <c r="BR79" s="199">
        <f t="shared" ref="BR79" si="318">SUM(BR80:BR88)</f>
        <v>0</v>
      </c>
      <c r="BS79" s="199">
        <f t="shared" ref="BS79" si="319">SUM(BS80:BS88)</f>
        <v>0</v>
      </c>
      <c r="BT79" s="199">
        <f t="shared" ref="BT79" si="320">SUM(BT80:BT88)</f>
        <v>0</v>
      </c>
      <c r="BU79" s="199">
        <f t="shared" ref="BU79" si="321">SUM(BU80:BU88)</f>
        <v>0</v>
      </c>
      <c r="BV79" s="199">
        <f t="shared" ref="BV79" si="322">SUM(BV80:BV88)</f>
        <v>0</v>
      </c>
      <c r="BW79" s="199">
        <f t="shared" ref="BW79" si="323">SUM(BW80:BW88)</f>
        <v>0</v>
      </c>
      <c r="BX79" s="199">
        <f t="shared" ref="BX79" si="324">SUM(BX80:BX88)</f>
        <v>0</v>
      </c>
      <c r="BY79" s="199">
        <f t="shared" ref="BY79" si="325">SUM(BY80:BY88)</f>
        <v>0</v>
      </c>
      <c r="BZ79" s="201"/>
    </row>
    <row r="80" spans="1:78" s="37" customFormat="1" ht="30" customHeight="1" x14ac:dyDescent="0.35">
      <c r="A80" s="53" t="s">
        <v>1</v>
      </c>
      <c r="B80" s="339" t="s">
        <v>70</v>
      </c>
      <c r="C80" s="363"/>
      <c r="D80" s="17" t="s">
        <v>129</v>
      </c>
      <c r="E80" s="18">
        <v>62.5</v>
      </c>
      <c r="F80" s="18">
        <v>20.5</v>
      </c>
      <c r="G80" s="123">
        <f>SUM(H80:K80)</f>
        <v>42</v>
      </c>
      <c r="H80" s="181"/>
      <c r="I80" s="171"/>
      <c r="J80" s="171"/>
      <c r="K80" s="183">
        <v>42</v>
      </c>
      <c r="L80" s="172"/>
      <c r="M80" s="32">
        <v>2.5</v>
      </c>
      <c r="N80" s="54">
        <v>2</v>
      </c>
      <c r="O80" s="214">
        <v>0.5</v>
      </c>
      <c r="P80" s="72"/>
      <c r="Q80" s="73"/>
      <c r="R80" s="73"/>
      <c r="S80" s="73"/>
      <c r="T80" s="54"/>
      <c r="U80" s="94"/>
      <c r="V80" s="76"/>
      <c r="W80" s="73"/>
      <c r="X80" s="73"/>
      <c r="Y80" s="73"/>
      <c r="Z80" s="74"/>
      <c r="AA80" s="75"/>
      <c r="AB80" s="76"/>
      <c r="AC80" s="73"/>
      <c r="AD80" s="73"/>
      <c r="AE80" s="73"/>
      <c r="AF80" s="74"/>
      <c r="AG80" s="70"/>
      <c r="AH80" s="56"/>
      <c r="AI80" s="82"/>
      <c r="AJ80" s="82"/>
      <c r="AK80" s="82"/>
      <c r="AL80" s="67"/>
      <c r="AM80" s="70"/>
      <c r="AN80" s="81"/>
      <c r="AO80" s="82"/>
      <c r="AP80" s="82"/>
      <c r="AQ80" s="82"/>
      <c r="AR80" s="67"/>
      <c r="AS80" s="70"/>
      <c r="AT80" s="81"/>
      <c r="AU80" s="82"/>
      <c r="AV80" s="82"/>
      <c r="AW80" s="82"/>
      <c r="AX80" s="67"/>
      <c r="AY80" s="70"/>
      <c r="AZ80" s="81"/>
      <c r="BA80" s="82"/>
      <c r="BB80" s="82"/>
      <c r="BC80" s="82">
        <v>42</v>
      </c>
      <c r="BD80" s="67">
        <v>2.5</v>
      </c>
      <c r="BE80" s="70" t="s">
        <v>59</v>
      </c>
      <c r="BF80" s="56"/>
      <c r="BG80" s="82"/>
      <c r="BH80" s="82"/>
      <c r="BI80" s="82"/>
      <c r="BJ80" s="258"/>
      <c r="BK80" s="67"/>
      <c r="BL80" s="68"/>
      <c r="BM80" s="81"/>
      <c r="BN80" s="82"/>
      <c r="BO80" s="82"/>
      <c r="BP80" s="82"/>
      <c r="BQ80" s="93"/>
      <c r="BR80" s="67"/>
      <c r="BS80" s="70"/>
      <c r="BT80" s="76"/>
      <c r="BU80" s="73"/>
      <c r="BV80" s="73"/>
      <c r="BW80" s="73"/>
      <c r="BX80" s="79"/>
      <c r="BY80" s="74"/>
      <c r="BZ80" s="77"/>
    </row>
    <row r="81" spans="1:80" s="37" customFormat="1" ht="30" customHeight="1" x14ac:dyDescent="0.35">
      <c r="A81" s="53" t="s">
        <v>3</v>
      </c>
      <c r="B81" s="339" t="s">
        <v>212</v>
      </c>
      <c r="C81" s="363"/>
      <c r="D81" s="17" t="s">
        <v>129</v>
      </c>
      <c r="E81" s="18">
        <v>62.5</v>
      </c>
      <c r="F81" s="18">
        <v>20.5</v>
      </c>
      <c r="G81" s="123">
        <f t="shared" ref="G81:G88" si="326">SUM(H81:K81)</f>
        <v>42</v>
      </c>
      <c r="H81" s="181"/>
      <c r="I81" s="171"/>
      <c r="J81" s="171"/>
      <c r="K81" s="173">
        <v>42</v>
      </c>
      <c r="L81" s="172"/>
      <c r="M81" s="32">
        <v>2.5</v>
      </c>
      <c r="N81" s="32">
        <v>2</v>
      </c>
      <c r="O81" s="215">
        <v>0.5</v>
      </c>
      <c r="P81" s="72"/>
      <c r="Q81" s="73"/>
      <c r="R81" s="73"/>
      <c r="S81" s="73"/>
      <c r="T81" s="54"/>
      <c r="U81" s="94"/>
      <c r="V81" s="76"/>
      <c r="W81" s="73"/>
      <c r="X81" s="73"/>
      <c r="Y81" s="73"/>
      <c r="Z81" s="74"/>
      <c r="AA81" s="75"/>
      <c r="AB81" s="76"/>
      <c r="AC81" s="73"/>
      <c r="AD81" s="73"/>
      <c r="AE81" s="73"/>
      <c r="AF81" s="74"/>
      <c r="AG81" s="70"/>
      <c r="AH81" s="56"/>
      <c r="AI81" s="82"/>
      <c r="AJ81" s="82"/>
      <c r="AK81" s="82"/>
      <c r="AL81" s="67"/>
      <c r="AM81" s="70"/>
      <c r="AN81" s="81"/>
      <c r="AO81" s="82"/>
      <c r="AP81" s="82"/>
      <c r="AQ81" s="82"/>
      <c r="AR81" s="67"/>
      <c r="AS81" s="70"/>
      <c r="AT81" s="81"/>
      <c r="AU81" s="82"/>
      <c r="AV81" s="82"/>
      <c r="AW81" s="82"/>
      <c r="AX81" s="67"/>
      <c r="AY81" s="70"/>
      <c r="AZ81" s="81"/>
      <c r="BA81" s="82"/>
      <c r="BB81" s="82"/>
      <c r="BC81" s="82">
        <v>42</v>
      </c>
      <c r="BD81" s="67">
        <v>2.5</v>
      </c>
      <c r="BE81" s="70" t="s">
        <v>59</v>
      </c>
      <c r="BF81" s="56"/>
      <c r="BG81" s="82"/>
      <c r="BH81" s="82"/>
      <c r="BI81" s="82"/>
      <c r="BJ81" s="258"/>
      <c r="BK81" s="67"/>
      <c r="BL81" s="68"/>
      <c r="BM81" s="81"/>
      <c r="BN81" s="82"/>
      <c r="BO81" s="82"/>
      <c r="BP81" s="82"/>
      <c r="BQ81" s="93"/>
      <c r="BR81" s="67"/>
      <c r="BS81" s="70"/>
      <c r="BT81" s="76"/>
      <c r="BU81" s="73"/>
      <c r="BV81" s="73"/>
      <c r="BW81" s="73"/>
      <c r="BX81" s="79"/>
      <c r="BY81" s="74"/>
      <c r="BZ81" s="77"/>
    </row>
    <row r="82" spans="1:80" s="37" customFormat="1" ht="30" customHeight="1" x14ac:dyDescent="0.35">
      <c r="A82" s="53" t="s">
        <v>12</v>
      </c>
      <c r="B82" s="339" t="s">
        <v>228</v>
      </c>
      <c r="C82" s="363"/>
      <c r="D82" s="17" t="s">
        <v>131</v>
      </c>
      <c r="E82" s="18">
        <v>62.5</v>
      </c>
      <c r="F82" s="18">
        <v>27.5</v>
      </c>
      <c r="G82" s="123">
        <f t="shared" si="326"/>
        <v>35</v>
      </c>
      <c r="H82" s="181"/>
      <c r="I82" s="171"/>
      <c r="J82" s="171"/>
      <c r="K82" s="173">
        <v>35</v>
      </c>
      <c r="L82" s="172"/>
      <c r="M82" s="32">
        <v>2.5</v>
      </c>
      <c r="N82" s="32">
        <v>2</v>
      </c>
      <c r="O82" s="215">
        <v>0.5</v>
      </c>
      <c r="P82" s="72"/>
      <c r="Q82" s="73"/>
      <c r="R82" s="73"/>
      <c r="S82" s="73"/>
      <c r="T82" s="54"/>
      <c r="U82" s="94"/>
      <c r="V82" s="76"/>
      <c r="W82" s="73"/>
      <c r="X82" s="73"/>
      <c r="Y82" s="73"/>
      <c r="Z82" s="74"/>
      <c r="AA82" s="75"/>
      <c r="AB82" s="76"/>
      <c r="AC82" s="73"/>
      <c r="AD82" s="73"/>
      <c r="AE82" s="73"/>
      <c r="AF82" s="74"/>
      <c r="AG82" s="70"/>
      <c r="AH82" s="56"/>
      <c r="AI82" s="82"/>
      <c r="AJ82" s="82"/>
      <c r="AK82" s="82"/>
      <c r="AL82" s="67"/>
      <c r="AM82" s="70"/>
      <c r="AN82" s="81"/>
      <c r="AO82" s="82"/>
      <c r="AP82" s="82"/>
      <c r="AQ82" s="82"/>
      <c r="AR82" s="67"/>
      <c r="AS82" s="70"/>
      <c r="AT82" s="81">
        <v>10</v>
      </c>
      <c r="AU82" s="82"/>
      <c r="AV82" s="82"/>
      <c r="AW82" s="82">
        <v>25</v>
      </c>
      <c r="AX82" s="67">
        <v>2.5</v>
      </c>
      <c r="AY82" s="70" t="s">
        <v>59</v>
      </c>
      <c r="AZ82" s="81"/>
      <c r="BA82" s="82"/>
      <c r="BB82" s="82"/>
      <c r="BC82" s="82"/>
      <c r="BD82" s="67"/>
      <c r="BE82" s="70"/>
      <c r="BF82" s="56"/>
      <c r="BG82" s="82"/>
      <c r="BH82" s="82"/>
      <c r="BI82" s="82"/>
      <c r="BJ82" s="258"/>
      <c r="BK82" s="67"/>
      <c r="BL82" s="68"/>
      <c r="BM82" s="81"/>
      <c r="BN82" s="82"/>
      <c r="BO82" s="82"/>
      <c r="BP82" s="82"/>
      <c r="BQ82" s="93"/>
      <c r="BR82" s="67"/>
      <c r="BS82" s="70"/>
      <c r="BT82" s="76"/>
      <c r="BU82" s="73"/>
      <c r="BV82" s="73"/>
      <c r="BW82" s="73"/>
      <c r="BX82" s="79"/>
      <c r="BY82" s="74"/>
      <c r="BZ82" s="77"/>
    </row>
    <row r="83" spans="1:80" s="417" customFormat="1" ht="30" customHeight="1" x14ac:dyDescent="0.35">
      <c r="A83" s="53" t="s">
        <v>13</v>
      </c>
      <c r="B83" s="339" t="s">
        <v>22</v>
      </c>
      <c r="C83" s="363"/>
      <c r="D83" s="17" t="s">
        <v>129</v>
      </c>
      <c r="E83" s="18">
        <v>50</v>
      </c>
      <c r="F83" s="18">
        <v>22</v>
      </c>
      <c r="G83" s="123">
        <f t="shared" si="326"/>
        <v>28</v>
      </c>
      <c r="H83" s="181"/>
      <c r="I83" s="171"/>
      <c r="J83" s="171"/>
      <c r="K83" s="173">
        <v>28</v>
      </c>
      <c r="L83" s="172"/>
      <c r="M83" s="32">
        <v>2</v>
      </c>
      <c r="N83" s="32">
        <v>1</v>
      </c>
      <c r="O83" s="215">
        <v>1</v>
      </c>
      <c r="P83" s="72"/>
      <c r="Q83" s="73"/>
      <c r="R83" s="73"/>
      <c r="S83" s="73"/>
      <c r="T83" s="54"/>
      <c r="U83" s="94"/>
      <c r="V83" s="76"/>
      <c r="W83" s="73"/>
      <c r="X83" s="73"/>
      <c r="Y83" s="73"/>
      <c r="Z83" s="74"/>
      <c r="AA83" s="75"/>
      <c r="AB83" s="76"/>
      <c r="AC83" s="73"/>
      <c r="AD83" s="73"/>
      <c r="AE83" s="73"/>
      <c r="AF83" s="74"/>
      <c r="AG83" s="70"/>
      <c r="AH83" s="56"/>
      <c r="AI83" s="82"/>
      <c r="AJ83" s="82"/>
      <c r="AK83" s="82"/>
      <c r="AL83" s="67"/>
      <c r="AM83" s="70"/>
      <c r="AN83" s="81"/>
      <c r="AO83" s="82"/>
      <c r="AP83" s="82"/>
      <c r="AQ83" s="82"/>
      <c r="AR83" s="67"/>
      <c r="AS83" s="70"/>
      <c r="AT83" s="81"/>
      <c r="AU83" s="82"/>
      <c r="AV83" s="82"/>
      <c r="AW83" s="82"/>
      <c r="AX83" s="67"/>
      <c r="AY83" s="70"/>
      <c r="AZ83" s="81"/>
      <c r="BA83" s="82"/>
      <c r="BB83" s="82"/>
      <c r="BC83" s="82">
        <v>28</v>
      </c>
      <c r="BD83" s="67">
        <v>2</v>
      </c>
      <c r="BE83" s="70" t="s">
        <v>59</v>
      </c>
      <c r="BF83" s="56"/>
      <c r="BG83" s="82"/>
      <c r="BH83" s="82"/>
      <c r="BI83" s="82"/>
      <c r="BJ83" s="258"/>
      <c r="BK83" s="67"/>
      <c r="BL83" s="68"/>
      <c r="BM83" s="81"/>
      <c r="BN83" s="82"/>
      <c r="BO83" s="82"/>
      <c r="BP83" s="82"/>
      <c r="BQ83" s="93"/>
      <c r="BR83" s="67"/>
      <c r="BS83" s="70"/>
      <c r="BT83" s="76"/>
      <c r="BU83" s="73"/>
      <c r="BV83" s="73"/>
      <c r="BW83" s="73"/>
      <c r="BX83" s="79"/>
      <c r="BY83" s="74"/>
      <c r="BZ83" s="77"/>
      <c r="CA83" s="37"/>
      <c r="CB83" s="37"/>
    </row>
    <row r="84" spans="1:80" s="37" customFormat="1" ht="30" customHeight="1" x14ac:dyDescent="0.35">
      <c r="A84" s="53" t="s">
        <v>16</v>
      </c>
      <c r="B84" s="339" t="s">
        <v>133</v>
      </c>
      <c r="C84" s="363"/>
      <c r="D84" s="17" t="s">
        <v>131</v>
      </c>
      <c r="E84" s="18">
        <v>50</v>
      </c>
      <c r="F84" s="18">
        <v>22</v>
      </c>
      <c r="G84" s="123">
        <f t="shared" si="326"/>
        <v>28</v>
      </c>
      <c r="H84" s="181"/>
      <c r="I84" s="171"/>
      <c r="J84" s="171"/>
      <c r="K84" s="173">
        <v>28</v>
      </c>
      <c r="L84" s="172"/>
      <c r="M84" s="32">
        <v>2</v>
      </c>
      <c r="N84" s="32">
        <v>1</v>
      </c>
      <c r="O84" s="215">
        <v>1</v>
      </c>
      <c r="P84" s="72"/>
      <c r="Q84" s="73"/>
      <c r="R84" s="73"/>
      <c r="S84" s="73"/>
      <c r="T84" s="54"/>
      <c r="U84" s="94"/>
      <c r="V84" s="76"/>
      <c r="W84" s="73"/>
      <c r="X84" s="73"/>
      <c r="Y84" s="73"/>
      <c r="Z84" s="74"/>
      <c r="AA84" s="75"/>
      <c r="AB84" s="76"/>
      <c r="AC84" s="73"/>
      <c r="AD84" s="73"/>
      <c r="AE84" s="73"/>
      <c r="AF84" s="74"/>
      <c r="AG84" s="70"/>
      <c r="AH84" s="56"/>
      <c r="AI84" s="82"/>
      <c r="AJ84" s="82"/>
      <c r="AK84" s="82"/>
      <c r="AL84" s="67"/>
      <c r="AM84" s="70"/>
      <c r="AN84" s="81"/>
      <c r="AO84" s="82"/>
      <c r="AP84" s="82"/>
      <c r="AQ84" s="82"/>
      <c r="AR84" s="67"/>
      <c r="AS84" s="70"/>
      <c r="AT84" s="81"/>
      <c r="AU84" s="82"/>
      <c r="AV84" s="82"/>
      <c r="AW84" s="82">
        <v>28</v>
      </c>
      <c r="AX84" s="67">
        <v>2</v>
      </c>
      <c r="AY84" s="70" t="s">
        <v>59</v>
      </c>
      <c r="AZ84" s="81"/>
      <c r="BA84" s="82"/>
      <c r="BB84" s="82"/>
      <c r="BC84" s="82"/>
      <c r="BD84" s="67"/>
      <c r="BE84" s="70"/>
      <c r="BF84" s="56"/>
      <c r="BG84" s="82"/>
      <c r="BH84" s="82"/>
      <c r="BI84" s="82"/>
      <c r="BJ84" s="258"/>
      <c r="BK84" s="67"/>
      <c r="BL84" s="68"/>
      <c r="BM84" s="81"/>
      <c r="BN84" s="82"/>
      <c r="BO84" s="82"/>
      <c r="BP84" s="82"/>
      <c r="BQ84" s="93"/>
      <c r="BR84" s="67"/>
      <c r="BS84" s="70"/>
      <c r="BT84" s="76"/>
      <c r="BU84" s="73"/>
      <c r="BV84" s="73"/>
      <c r="BW84" s="73"/>
      <c r="BX84" s="79"/>
      <c r="BY84" s="74"/>
      <c r="BZ84" s="77"/>
    </row>
    <row r="85" spans="1:80" s="417" customFormat="1" ht="30" customHeight="1" x14ac:dyDescent="0.35">
      <c r="A85" s="53" t="s">
        <v>17</v>
      </c>
      <c r="B85" s="339" t="s">
        <v>23</v>
      </c>
      <c r="C85" s="363"/>
      <c r="D85" s="17" t="s">
        <v>130</v>
      </c>
      <c r="E85" s="18">
        <f>M85*25</f>
        <v>62.5</v>
      </c>
      <c r="F85" s="18">
        <f>M85*25-G85</f>
        <v>27.5</v>
      </c>
      <c r="G85" s="123">
        <f t="shared" si="326"/>
        <v>35</v>
      </c>
      <c r="H85" s="181"/>
      <c r="I85" s="171"/>
      <c r="J85" s="171"/>
      <c r="K85" s="173">
        <v>35</v>
      </c>
      <c r="L85" s="172"/>
      <c r="M85" s="32">
        <v>2.5</v>
      </c>
      <c r="N85" s="32">
        <v>2</v>
      </c>
      <c r="O85" s="215">
        <v>0.5</v>
      </c>
      <c r="P85" s="72"/>
      <c r="Q85" s="73"/>
      <c r="R85" s="73"/>
      <c r="S85" s="73"/>
      <c r="T85" s="54"/>
      <c r="U85" s="94"/>
      <c r="V85" s="76"/>
      <c r="W85" s="73"/>
      <c r="X85" s="73"/>
      <c r="Y85" s="73"/>
      <c r="Z85" s="74"/>
      <c r="AA85" s="75"/>
      <c r="AB85" s="76"/>
      <c r="AC85" s="73"/>
      <c r="AD85" s="73"/>
      <c r="AE85" s="73"/>
      <c r="AF85" s="74"/>
      <c r="AG85" s="70"/>
      <c r="AH85" s="56"/>
      <c r="AI85" s="82"/>
      <c r="AJ85" s="82"/>
      <c r="AK85" s="82"/>
      <c r="AL85" s="67"/>
      <c r="AM85" s="70"/>
      <c r="AN85" s="81"/>
      <c r="AO85" s="82"/>
      <c r="AP85" s="82"/>
      <c r="AQ85" s="82">
        <v>35</v>
      </c>
      <c r="AR85" s="67">
        <v>2.5</v>
      </c>
      <c r="AS85" s="70" t="s">
        <v>59</v>
      </c>
      <c r="AT85" s="81"/>
      <c r="AU85" s="82"/>
      <c r="AV85" s="82"/>
      <c r="AW85" s="82"/>
      <c r="AX85" s="67"/>
      <c r="AY85" s="70"/>
      <c r="AZ85" s="81"/>
      <c r="BA85" s="82"/>
      <c r="BB85" s="82"/>
      <c r="BC85" s="82"/>
      <c r="BD85" s="67"/>
      <c r="BE85" s="70"/>
      <c r="BF85" s="56"/>
      <c r="BG85" s="82"/>
      <c r="BH85" s="82"/>
      <c r="BI85" s="82"/>
      <c r="BJ85" s="258"/>
      <c r="BK85" s="67"/>
      <c r="BL85" s="68"/>
      <c r="BM85" s="81"/>
      <c r="BN85" s="82"/>
      <c r="BO85" s="82"/>
      <c r="BP85" s="82"/>
      <c r="BQ85" s="93"/>
      <c r="BR85" s="67"/>
      <c r="BS85" s="70"/>
      <c r="BT85" s="76"/>
      <c r="BU85" s="73"/>
      <c r="BV85" s="73"/>
      <c r="BW85" s="73"/>
      <c r="BX85" s="79"/>
      <c r="BY85" s="74"/>
      <c r="BZ85" s="77"/>
      <c r="CA85" s="37"/>
      <c r="CB85" s="37"/>
    </row>
    <row r="86" spans="1:80" s="37" customFormat="1" ht="30" customHeight="1" x14ac:dyDescent="0.35">
      <c r="A86" s="53" t="s">
        <v>18</v>
      </c>
      <c r="B86" s="339" t="s">
        <v>153</v>
      </c>
      <c r="C86" s="363"/>
      <c r="D86" s="17" t="s">
        <v>130</v>
      </c>
      <c r="E86" s="18">
        <f>M86*25</f>
        <v>62.5</v>
      </c>
      <c r="F86" s="18">
        <f>M86*25-G86</f>
        <v>27.5</v>
      </c>
      <c r="G86" s="123">
        <f t="shared" si="326"/>
        <v>35</v>
      </c>
      <c r="H86" s="181"/>
      <c r="I86" s="171"/>
      <c r="J86" s="171"/>
      <c r="K86" s="173">
        <v>35</v>
      </c>
      <c r="L86" s="172"/>
      <c r="M86" s="32">
        <v>2.5</v>
      </c>
      <c r="N86" s="32">
        <v>2</v>
      </c>
      <c r="O86" s="215">
        <v>0.5</v>
      </c>
      <c r="P86" s="72"/>
      <c r="Q86" s="73"/>
      <c r="R86" s="73"/>
      <c r="S86" s="73"/>
      <c r="T86" s="54"/>
      <c r="U86" s="94"/>
      <c r="V86" s="76"/>
      <c r="W86" s="73"/>
      <c r="X86" s="73"/>
      <c r="Y86" s="73"/>
      <c r="Z86" s="74"/>
      <c r="AA86" s="75"/>
      <c r="AB86" s="76"/>
      <c r="AC86" s="73"/>
      <c r="AD86" s="73"/>
      <c r="AE86" s="73"/>
      <c r="AF86" s="74"/>
      <c r="AG86" s="70"/>
      <c r="AH86" s="56"/>
      <c r="AI86" s="82"/>
      <c r="AJ86" s="82"/>
      <c r="AK86" s="82"/>
      <c r="AL86" s="67"/>
      <c r="AM86" s="70"/>
      <c r="AN86" s="81"/>
      <c r="AO86" s="82"/>
      <c r="AP86" s="82"/>
      <c r="AQ86" s="82">
        <v>35</v>
      </c>
      <c r="AR86" s="67">
        <v>2.5</v>
      </c>
      <c r="AS86" s="70" t="s">
        <v>59</v>
      </c>
      <c r="AT86" s="81"/>
      <c r="AU86" s="82"/>
      <c r="AV86" s="82"/>
      <c r="AW86" s="82"/>
      <c r="AX86" s="67"/>
      <c r="AY86" s="70"/>
      <c r="AZ86" s="81"/>
      <c r="BA86" s="82"/>
      <c r="BB86" s="82"/>
      <c r="BC86" s="82"/>
      <c r="BD86" s="67"/>
      <c r="BE86" s="70"/>
      <c r="BF86" s="56"/>
      <c r="BG86" s="82"/>
      <c r="BH86" s="82"/>
      <c r="BI86" s="82"/>
      <c r="BJ86" s="258"/>
      <c r="BK86" s="67"/>
      <c r="BL86" s="68"/>
      <c r="BM86" s="81"/>
      <c r="BN86" s="82"/>
      <c r="BO86" s="82"/>
      <c r="BP86" s="82"/>
      <c r="BQ86" s="93"/>
      <c r="BR86" s="67"/>
      <c r="BS86" s="70"/>
      <c r="BT86" s="76"/>
      <c r="BU86" s="73"/>
      <c r="BV86" s="73"/>
      <c r="BW86" s="73"/>
      <c r="BX86" s="79"/>
      <c r="BY86" s="74"/>
      <c r="BZ86" s="77"/>
    </row>
    <row r="87" spans="1:80" s="37" customFormat="1" ht="30" customHeight="1" x14ac:dyDescent="0.35">
      <c r="A87" s="53" t="s">
        <v>19</v>
      </c>
      <c r="B87" s="339" t="s">
        <v>223</v>
      </c>
      <c r="C87" s="363"/>
      <c r="D87" s="17" t="s">
        <v>129</v>
      </c>
      <c r="E87" s="18">
        <v>50</v>
      </c>
      <c r="F87" s="18">
        <v>22</v>
      </c>
      <c r="G87" s="123">
        <f t="shared" si="326"/>
        <v>28</v>
      </c>
      <c r="H87" s="182"/>
      <c r="I87" s="178"/>
      <c r="J87" s="171"/>
      <c r="K87" s="173">
        <v>28</v>
      </c>
      <c r="L87" s="172"/>
      <c r="M87" s="32">
        <v>2</v>
      </c>
      <c r="N87" s="32">
        <v>1</v>
      </c>
      <c r="O87" s="215">
        <v>1</v>
      </c>
      <c r="P87" s="72"/>
      <c r="Q87" s="73"/>
      <c r="R87" s="73"/>
      <c r="S87" s="73"/>
      <c r="T87" s="54"/>
      <c r="U87" s="94"/>
      <c r="V87" s="76"/>
      <c r="W87" s="73"/>
      <c r="X87" s="73"/>
      <c r="Y87" s="73"/>
      <c r="Z87" s="74"/>
      <c r="AA87" s="75"/>
      <c r="AB87" s="76"/>
      <c r="AC87" s="73"/>
      <c r="AD87" s="73"/>
      <c r="AE87" s="73"/>
      <c r="AF87" s="74"/>
      <c r="AG87" s="70"/>
      <c r="AH87" s="56"/>
      <c r="AI87" s="82"/>
      <c r="AJ87" s="82"/>
      <c r="AK87" s="82"/>
      <c r="AL87" s="67"/>
      <c r="AM87" s="70"/>
      <c r="AN87" s="81"/>
      <c r="AO87" s="82"/>
      <c r="AP87" s="82"/>
      <c r="AQ87" s="82"/>
      <c r="AR87" s="67"/>
      <c r="AS87" s="70"/>
      <c r="AT87" s="81"/>
      <c r="AU87" s="82"/>
      <c r="AV87" s="82"/>
      <c r="AW87" s="82"/>
      <c r="AX87" s="67"/>
      <c r="AY87" s="70"/>
      <c r="AZ87" s="81"/>
      <c r="BA87" s="82"/>
      <c r="BB87" s="82"/>
      <c r="BC87" s="82">
        <v>28</v>
      </c>
      <c r="BD87" s="67">
        <v>2</v>
      </c>
      <c r="BE87" s="70" t="s">
        <v>59</v>
      </c>
      <c r="BF87" s="56"/>
      <c r="BG87" s="82"/>
      <c r="BH87" s="82"/>
      <c r="BI87" s="82"/>
      <c r="BJ87" s="258"/>
      <c r="BK87" s="67"/>
      <c r="BL87" s="68"/>
      <c r="BM87" s="81"/>
      <c r="BN87" s="82"/>
      <c r="BO87" s="82"/>
      <c r="BP87" s="82"/>
      <c r="BQ87" s="93"/>
      <c r="BR87" s="67"/>
      <c r="BS87" s="70"/>
      <c r="BT87" s="76"/>
      <c r="BU87" s="73"/>
      <c r="BV87" s="73"/>
      <c r="BW87" s="73"/>
      <c r="BX87" s="79"/>
      <c r="BY87" s="74"/>
      <c r="BZ87" s="77"/>
    </row>
    <row r="88" spans="1:80" s="37" customFormat="1" ht="30" customHeight="1" x14ac:dyDescent="0.35">
      <c r="A88" s="53" t="s">
        <v>20</v>
      </c>
      <c r="B88" s="339" t="s">
        <v>154</v>
      </c>
      <c r="C88" s="340"/>
      <c r="D88" s="17" t="s">
        <v>126</v>
      </c>
      <c r="E88" s="18">
        <f>M88*25</f>
        <v>25</v>
      </c>
      <c r="F88" s="18">
        <f>M88*25-G88</f>
        <v>15</v>
      </c>
      <c r="G88" s="123">
        <f t="shared" si="326"/>
        <v>10</v>
      </c>
      <c r="H88" s="182"/>
      <c r="I88" s="178"/>
      <c r="J88" s="171"/>
      <c r="K88" s="173">
        <v>10</v>
      </c>
      <c r="L88" s="172"/>
      <c r="M88" s="32">
        <v>1</v>
      </c>
      <c r="N88" s="32">
        <v>0.5</v>
      </c>
      <c r="O88" s="215">
        <v>0.5</v>
      </c>
      <c r="P88" s="72"/>
      <c r="Q88" s="73"/>
      <c r="R88" s="73"/>
      <c r="S88" s="73"/>
      <c r="T88" s="54"/>
      <c r="U88" s="94"/>
      <c r="V88" s="76"/>
      <c r="W88" s="73"/>
      <c r="X88" s="73"/>
      <c r="Y88" s="73"/>
      <c r="Z88" s="74"/>
      <c r="AA88" s="75"/>
      <c r="AB88" s="76"/>
      <c r="AC88" s="73"/>
      <c r="AD88" s="73"/>
      <c r="AE88" s="73"/>
      <c r="AF88" s="74"/>
      <c r="AG88" s="70"/>
      <c r="AH88" s="56"/>
      <c r="AI88" s="82"/>
      <c r="AJ88" s="82"/>
      <c r="AK88" s="82"/>
      <c r="AL88" s="67"/>
      <c r="AM88" s="70"/>
      <c r="AN88" s="81"/>
      <c r="AO88" s="82"/>
      <c r="AP88" s="82"/>
      <c r="AQ88" s="82"/>
      <c r="AR88" s="67"/>
      <c r="AS88" s="70"/>
      <c r="AT88" s="81"/>
      <c r="AU88" s="82"/>
      <c r="AV88" s="82"/>
      <c r="AW88" s="82"/>
      <c r="AX88" s="67"/>
      <c r="AY88" s="70"/>
      <c r="AZ88" s="81"/>
      <c r="BA88" s="82"/>
      <c r="BB88" s="82"/>
      <c r="BC88" s="82">
        <v>10</v>
      </c>
      <c r="BD88" s="67">
        <v>1</v>
      </c>
      <c r="BE88" s="70" t="s">
        <v>101</v>
      </c>
      <c r="BF88" s="56"/>
      <c r="BG88" s="82"/>
      <c r="BH88" s="82"/>
      <c r="BI88" s="82"/>
      <c r="BJ88" s="258"/>
      <c r="BK88" s="67"/>
      <c r="BL88" s="68"/>
      <c r="BM88" s="81"/>
      <c r="BN88" s="82"/>
      <c r="BO88" s="82"/>
      <c r="BP88" s="82"/>
      <c r="BQ88" s="93"/>
      <c r="BR88" s="67"/>
      <c r="BS88" s="70"/>
      <c r="BT88" s="76"/>
      <c r="BU88" s="73"/>
      <c r="BV88" s="73"/>
      <c r="BW88" s="73"/>
      <c r="BX88" s="79"/>
      <c r="BY88" s="74"/>
      <c r="BZ88" s="77"/>
    </row>
    <row r="89" spans="1:80" s="37" customFormat="1" ht="30" customHeight="1" x14ac:dyDescent="0.35">
      <c r="A89" s="54">
        <v>4</v>
      </c>
      <c r="B89" s="391" t="s">
        <v>184</v>
      </c>
      <c r="C89" s="392"/>
      <c r="D89" s="54"/>
      <c r="E89" s="199">
        <f>SUM(E96,E90)</f>
        <v>462.5</v>
      </c>
      <c r="F89" s="199">
        <f t="shared" ref="F89:O89" si="327">SUM(F96,F90)</f>
        <v>161.5</v>
      </c>
      <c r="G89" s="199">
        <f t="shared" si="327"/>
        <v>301</v>
      </c>
      <c r="H89" s="199">
        <f t="shared" si="327"/>
        <v>117</v>
      </c>
      <c r="I89" s="199">
        <f t="shared" si="327"/>
        <v>36</v>
      </c>
      <c r="J89" s="199">
        <f t="shared" si="327"/>
        <v>0</v>
      </c>
      <c r="K89" s="199">
        <f t="shared" si="327"/>
        <v>148</v>
      </c>
      <c r="L89" s="199"/>
      <c r="M89" s="277">
        <f>SUM(M96,M90)</f>
        <v>18.5</v>
      </c>
      <c r="N89" s="199">
        <f t="shared" si="327"/>
        <v>11.5</v>
      </c>
      <c r="O89" s="199">
        <f t="shared" si="327"/>
        <v>7</v>
      </c>
      <c r="P89" s="199">
        <f t="shared" ref="P89" si="328">SUM(P96,P90)</f>
        <v>0</v>
      </c>
      <c r="Q89" s="199">
        <f t="shared" ref="Q89" si="329">SUM(Q96,Q90)</f>
        <v>0</v>
      </c>
      <c r="R89" s="199">
        <f t="shared" ref="R89" si="330">SUM(R96,R90)</f>
        <v>0</v>
      </c>
      <c r="S89" s="199">
        <f t="shared" ref="S89" si="331">SUM(S96,S90)</f>
        <v>0</v>
      </c>
      <c r="T89" s="199">
        <f t="shared" ref="T89" si="332">SUM(T96,T90)</f>
        <v>0</v>
      </c>
      <c r="U89" s="199">
        <f t="shared" ref="U89" si="333">SUM(U96,U90)</f>
        <v>0</v>
      </c>
      <c r="V89" s="199">
        <f t="shared" ref="V89" si="334">SUM(V96,V90)</f>
        <v>0</v>
      </c>
      <c r="W89" s="199">
        <f t="shared" ref="W89" si="335">SUM(W96,W90)</f>
        <v>0</v>
      </c>
      <c r="X89" s="199">
        <f t="shared" ref="X89" si="336">SUM(X96,X90)</f>
        <v>0</v>
      </c>
      <c r="Y89" s="199">
        <f t="shared" ref="Y89" si="337">SUM(Y96,Y90)</f>
        <v>0</v>
      </c>
      <c r="Z89" s="199">
        <f t="shared" ref="Z89" si="338">SUM(Z96,Z90)</f>
        <v>0</v>
      </c>
      <c r="AA89" s="199">
        <f t="shared" ref="AA89" si="339">SUM(AA96,AA90)</f>
        <v>0</v>
      </c>
      <c r="AB89" s="199">
        <f t="shared" ref="AB89" si="340">SUM(AB96,AB90)</f>
        <v>0</v>
      </c>
      <c r="AC89" s="199">
        <f t="shared" ref="AC89" si="341">SUM(AC96,AC90)</f>
        <v>0</v>
      </c>
      <c r="AD89" s="199">
        <f t="shared" ref="AD89" si="342">SUM(AD96,AD90)</f>
        <v>0</v>
      </c>
      <c r="AE89" s="199">
        <f t="shared" ref="AE89" si="343">SUM(AE96,AE90)</f>
        <v>0</v>
      </c>
      <c r="AF89" s="199">
        <f t="shared" ref="AF89" si="344">SUM(AF96,AF90)</f>
        <v>0</v>
      </c>
      <c r="AG89" s="199">
        <f t="shared" ref="AG89" si="345">SUM(AG96,AG90)</f>
        <v>0</v>
      </c>
      <c r="AH89" s="199">
        <f t="shared" ref="AH89" si="346">SUM(AH96,AH90)</f>
        <v>0</v>
      </c>
      <c r="AI89" s="199">
        <f t="shared" ref="AI89" si="347">SUM(AI96,AI90)</f>
        <v>0</v>
      </c>
      <c r="AJ89" s="199">
        <f t="shared" ref="AJ89" si="348">SUM(AJ96,AJ90)</f>
        <v>0</v>
      </c>
      <c r="AK89" s="199">
        <f t="shared" ref="AK89" si="349">SUM(AK96,AK90)</f>
        <v>0</v>
      </c>
      <c r="AL89" s="199">
        <f t="shared" ref="AL89" si="350">SUM(AL96,AL90)</f>
        <v>0</v>
      </c>
      <c r="AM89" s="199">
        <f t="shared" ref="AM89" si="351">SUM(AM96,AM90)</f>
        <v>0</v>
      </c>
      <c r="AN89" s="199">
        <f t="shared" ref="AN89" si="352">SUM(AN96,AN90)</f>
        <v>0</v>
      </c>
      <c r="AO89" s="199">
        <f t="shared" ref="AO89" si="353">SUM(AO96,AO90)</f>
        <v>0</v>
      </c>
      <c r="AP89" s="199">
        <f t="shared" ref="AP89" si="354">SUM(AP96,AP90)</f>
        <v>0</v>
      </c>
      <c r="AQ89" s="199">
        <f t="shared" ref="AQ89" si="355">SUM(AQ96,AQ90)</f>
        <v>0</v>
      </c>
      <c r="AR89" s="199">
        <f t="shared" ref="AR89" si="356">SUM(AR96,AR90)</f>
        <v>0</v>
      </c>
      <c r="AS89" s="199">
        <f t="shared" ref="AS89" si="357">SUM(AS96,AS90)</f>
        <v>0</v>
      </c>
      <c r="AT89" s="199">
        <f t="shared" ref="AT89" si="358">SUM(AT96,AT90)</f>
        <v>0</v>
      </c>
      <c r="AU89" s="199">
        <f t="shared" ref="AU89" si="359">SUM(AU96,AU90)</f>
        <v>0</v>
      </c>
      <c r="AV89" s="199">
        <f t="shared" ref="AV89" si="360">SUM(AV96,AV90)</f>
        <v>0</v>
      </c>
      <c r="AW89" s="199">
        <f t="shared" ref="AW89" si="361">SUM(AW96,AW90)</f>
        <v>0</v>
      </c>
      <c r="AX89" s="199">
        <f t="shared" ref="AX89" si="362">SUM(AX96,AX90)</f>
        <v>0</v>
      </c>
      <c r="AY89" s="199">
        <f t="shared" ref="AY89" si="363">SUM(AY96,AY90)</f>
        <v>0</v>
      </c>
      <c r="AZ89" s="199">
        <f t="shared" ref="AZ89" si="364">SUM(AZ96,AZ90)</f>
        <v>25</v>
      </c>
      <c r="BA89" s="199">
        <f t="shared" ref="BA89" si="365">SUM(BA96,BA90)</f>
        <v>8</v>
      </c>
      <c r="BB89" s="199">
        <f t="shared" ref="BB89" si="366">SUM(BB96,BB90)</f>
        <v>0</v>
      </c>
      <c r="BC89" s="199">
        <f t="shared" ref="BC89" si="367">SUM(BC96,BC90)</f>
        <v>32</v>
      </c>
      <c r="BD89" s="199">
        <f t="shared" ref="BD89" si="368">SUM(BD96,BD90)</f>
        <v>4</v>
      </c>
      <c r="BE89" s="199">
        <f t="shared" ref="BE89" si="369">SUM(BE96,BE90)</f>
        <v>0</v>
      </c>
      <c r="BF89" s="199">
        <f t="shared" ref="BF89" si="370">SUM(BF96,BF90)</f>
        <v>92</v>
      </c>
      <c r="BG89" s="199">
        <f t="shared" ref="BG89" si="371">SUM(BG96,BG90)</f>
        <v>28</v>
      </c>
      <c r="BH89" s="199">
        <f t="shared" ref="BH89" si="372">SUM(BH96,BH90)</f>
        <v>0</v>
      </c>
      <c r="BI89" s="199">
        <f t="shared" ref="BI89" si="373">SUM(BI96,BI90)</f>
        <v>116</v>
      </c>
      <c r="BJ89" s="199"/>
      <c r="BK89" s="199">
        <f t="shared" ref="BK89" si="374">SUM(BK96,BK90)</f>
        <v>14.5</v>
      </c>
      <c r="BL89" s="199">
        <f t="shared" ref="BL89" si="375">SUM(BL96,BL90)</f>
        <v>0</v>
      </c>
      <c r="BM89" s="199">
        <f t="shared" ref="BM89" si="376">SUM(BM96,BM90)</f>
        <v>0</v>
      </c>
      <c r="BN89" s="199">
        <f t="shared" ref="BN89" si="377">SUM(BN96,BN90)</f>
        <v>0</v>
      </c>
      <c r="BO89" s="199">
        <f t="shared" ref="BO89" si="378">SUM(BO96,BO90)</f>
        <v>0</v>
      </c>
      <c r="BP89" s="199">
        <f t="shared" ref="BP89" si="379">SUM(BP96,BP90)</f>
        <v>0</v>
      </c>
      <c r="BQ89" s="199">
        <f t="shared" ref="BQ89" si="380">SUM(BQ96,BQ90)</f>
        <v>0</v>
      </c>
      <c r="BR89" s="199">
        <f t="shared" ref="BR89" si="381">SUM(BR96,BR90)</f>
        <v>0</v>
      </c>
      <c r="BS89" s="199">
        <f t="shared" ref="BS89" si="382">SUM(BS96,BS90)</f>
        <v>0</v>
      </c>
      <c r="BT89" s="199">
        <f t="shared" ref="BT89" si="383">SUM(BT96,BT90)</f>
        <v>0</v>
      </c>
      <c r="BU89" s="199">
        <f t="shared" ref="BU89" si="384">SUM(BU96,BU90)</f>
        <v>0</v>
      </c>
      <c r="BV89" s="199">
        <f t="shared" ref="BV89" si="385">SUM(BV96,BV90)</f>
        <v>0</v>
      </c>
      <c r="BW89" s="199">
        <f t="shared" ref="BW89" si="386">SUM(BW96,BW90)</f>
        <v>0</v>
      </c>
      <c r="BX89" s="199">
        <f t="shared" ref="BX89" si="387">SUM(BX96,BX90)</f>
        <v>0</v>
      </c>
      <c r="BY89" s="199">
        <f t="shared" ref="BY89" si="388">SUM(BY96,BY90)</f>
        <v>0</v>
      </c>
      <c r="BZ89" s="201"/>
    </row>
    <row r="90" spans="1:80" s="37" customFormat="1" ht="30" customHeight="1" x14ac:dyDescent="0.35">
      <c r="A90" s="54"/>
      <c r="B90" s="364" t="s">
        <v>183</v>
      </c>
      <c r="C90" s="365"/>
      <c r="D90" s="54"/>
      <c r="E90" s="54">
        <f>SUM(E91:E95)</f>
        <v>175</v>
      </c>
      <c r="F90" s="54">
        <f t="shared" ref="F90:O90" si="389">SUM(F91:F95)</f>
        <v>62</v>
      </c>
      <c r="G90" s="54">
        <f t="shared" si="389"/>
        <v>113</v>
      </c>
      <c r="H90" s="54">
        <f t="shared" si="389"/>
        <v>41</v>
      </c>
      <c r="I90" s="54">
        <f t="shared" si="389"/>
        <v>16</v>
      </c>
      <c r="J90" s="54">
        <f t="shared" si="389"/>
        <v>0</v>
      </c>
      <c r="K90" s="54">
        <f t="shared" si="389"/>
        <v>56</v>
      </c>
      <c r="L90" s="54"/>
      <c r="M90" s="278">
        <f>SUM(M91:M95)</f>
        <v>7</v>
      </c>
      <c r="N90" s="54">
        <f t="shared" si="389"/>
        <v>4.5</v>
      </c>
      <c r="O90" s="54">
        <f t="shared" si="389"/>
        <v>2.5</v>
      </c>
      <c r="P90" s="54">
        <f t="shared" ref="P90" si="390">SUM(P91:P95)</f>
        <v>0</v>
      </c>
      <c r="Q90" s="54">
        <f t="shared" ref="Q90" si="391">SUM(Q91:Q95)</f>
        <v>0</v>
      </c>
      <c r="R90" s="54">
        <f t="shared" ref="R90" si="392">SUM(R91:R95)</f>
        <v>0</v>
      </c>
      <c r="S90" s="54">
        <f t="shared" ref="S90" si="393">SUM(S91:S95)</f>
        <v>0</v>
      </c>
      <c r="T90" s="54">
        <f t="shared" ref="T90" si="394">SUM(T91:T95)</f>
        <v>0</v>
      </c>
      <c r="U90" s="54">
        <f t="shared" ref="U90" si="395">SUM(U91:U95)</f>
        <v>0</v>
      </c>
      <c r="V90" s="54">
        <f t="shared" ref="V90" si="396">SUM(V91:V95)</f>
        <v>0</v>
      </c>
      <c r="W90" s="54">
        <f t="shared" ref="W90" si="397">SUM(W91:W95)</f>
        <v>0</v>
      </c>
      <c r="X90" s="54">
        <f t="shared" ref="X90" si="398">SUM(X91:X95)</f>
        <v>0</v>
      </c>
      <c r="Y90" s="54">
        <f t="shared" ref="Y90" si="399">SUM(Y91:Y95)</f>
        <v>0</v>
      </c>
      <c r="Z90" s="54">
        <f t="shared" ref="Z90" si="400">SUM(Z91:Z95)</f>
        <v>0</v>
      </c>
      <c r="AA90" s="54">
        <f t="shared" ref="AA90" si="401">SUM(AA91:AA95)</f>
        <v>0</v>
      </c>
      <c r="AB90" s="54">
        <f t="shared" ref="AB90" si="402">SUM(AB91:AB95)</f>
        <v>0</v>
      </c>
      <c r="AC90" s="54">
        <f t="shared" ref="AC90" si="403">SUM(AC91:AC95)</f>
        <v>0</v>
      </c>
      <c r="AD90" s="54">
        <f t="shared" ref="AD90" si="404">SUM(AD91:AD95)</f>
        <v>0</v>
      </c>
      <c r="AE90" s="54">
        <f t="shared" ref="AE90" si="405">SUM(AE91:AE95)</f>
        <v>0</v>
      </c>
      <c r="AF90" s="54">
        <f t="shared" ref="AF90" si="406">SUM(AF91:AF95)</f>
        <v>0</v>
      </c>
      <c r="AG90" s="54">
        <f t="shared" ref="AG90" si="407">SUM(AG91:AG95)</f>
        <v>0</v>
      </c>
      <c r="AH90" s="54">
        <f t="shared" ref="AH90" si="408">SUM(AH91:AH95)</f>
        <v>0</v>
      </c>
      <c r="AI90" s="54">
        <f t="shared" ref="AI90" si="409">SUM(AI91:AI95)</f>
        <v>0</v>
      </c>
      <c r="AJ90" s="54">
        <f t="shared" ref="AJ90" si="410">SUM(AJ91:AJ95)</f>
        <v>0</v>
      </c>
      <c r="AK90" s="54">
        <f t="shared" ref="AK90" si="411">SUM(AK91:AK95)</f>
        <v>0</v>
      </c>
      <c r="AL90" s="54">
        <f t="shared" ref="AL90" si="412">SUM(AL91:AL95)</f>
        <v>0</v>
      </c>
      <c r="AM90" s="54">
        <f t="shared" ref="AM90" si="413">SUM(AM91:AM95)</f>
        <v>0</v>
      </c>
      <c r="AN90" s="54">
        <f t="shared" ref="AN90" si="414">SUM(AN91:AN95)</f>
        <v>0</v>
      </c>
      <c r="AO90" s="54">
        <f t="shared" ref="AO90" si="415">SUM(AO91:AO95)</f>
        <v>0</v>
      </c>
      <c r="AP90" s="54">
        <f t="shared" ref="AP90" si="416">SUM(AP91:AP95)</f>
        <v>0</v>
      </c>
      <c r="AQ90" s="54">
        <f t="shared" ref="AQ90" si="417">SUM(AQ91:AQ95)</f>
        <v>0</v>
      </c>
      <c r="AR90" s="54">
        <f t="shared" ref="AR90" si="418">SUM(AR91:AR95)</f>
        <v>0</v>
      </c>
      <c r="AS90" s="54">
        <f t="shared" ref="AS90" si="419">SUM(AS91:AS95)</f>
        <v>0</v>
      </c>
      <c r="AT90" s="54">
        <f t="shared" ref="AT90" si="420">SUM(AT91:AT95)</f>
        <v>0</v>
      </c>
      <c r="AU90" s="54">
        <f t="shared" ref="AU90" si="421">SUM(AU91:AU95)</f>
        <v>0</v>
      </c>
      <c r="AV90" s="54">
        <f t="shared" ref="AV90" si="422">SUM(AV91:AV95)</f>
        <v>0</v>
      </c>
      <c r="AW90" s="54">
        <f t="shared" ref="AW90" si="423">SUM(AW91:AW95)</f>
        <v>0</v>
      </c>
      <c r="AX90" s="54">
        <f t="shared" ref="AX90" si="424">SUM(AX91:AX95)</f>
        <v>0</v>
      </c>
      <c r="AY90" s="54">
        <f t="shared" ref="AY90" si="425">SUM(AY91:AY95)</f>
        <v>0</v>
      </c>
      <c r="AZ90" s="54">
        <f t="shared" ref="AZ90" si="426">SUM(AZ91:AZ95)</f>
        <v>8</v>
      </c>
      <c r="BA90" s="54">
        <f t="shared" ref="BA90" si="427">SUM(BA91:BA95)</f>
        <v>4</v>
      </c>
      <c r="BB90" s="54">
        <f t="shared" ref="BB90" si="428">SUM(BB91:BB95)</f>
        <v>0</v>
      </c>
      <c r="BC90" s="54">
        <f t="shared" ref="BC90" si="429">SUM(BC91:BC95)</f>
        <v>12</v>
      </c>
      <c r="BD90" s="54">
        <f t="shared" ref="BD90" si="430">SUM(BD91:BD95)</f>
        <v>1.5</v>
      </c>
      <c r="BE90" s="54">
        <f t="shared" ref="BE90" si="431">SUM(BE91:BE95)</f>
        <v>0</v>
      </c>
      <c r="BF90" s="54">
        <f t="shared" ref="BF90" si="432">SUM(BF91:BF95)</f>
        <v>33</v>
      </c>
      <c r="BG90" s="54">
        <f t="shared" ref="BG90" si="433">SUM(BG91:BG95)</f>
        <v>12</v>
      </c>
      <c r="BH90" s="54">
        <f t="shared" ref="BH90" si="434">SUM(BH91:BH95)</f>
        <v>0</v>
      </c>
      <c r="BI90" s="54">
        <f t="shared" ref="BI90" si="435">SUM(BI91:BI95)</f>
        <v>44</v>
      </c>
      <c r="BJ90" s="54"/>
      <c r="BK90" s="54">
        <f t="shared" ref="BK90" si="436">SUM(BK91:BK95)</f>
        <v>5.5</v>
      </c>
      <c r="BL90" s="54"/>
      <c r="BM90" s="54">
        <f t="shared" ref="BM90" si="437">SUM(BM91:BM95)</f>
        <v>0</v>
      </c>
      <c r="BN90" s="54">
        <f t="shared" ref="BN90" si="438">SUM(BN91:BN95)</f>
        <v>0</v>
      </c>
      <c r="BO90" s="54">
        <f t="shared" ref="BO90" si="439">SUM(BO91:BO95)</f>
        <v>0</v>
      </c>
      <c r="BP90" s="54">
        <f t="shared" ref="BP90" si="440">SUM(BP91:BP95)</f>
        <v>0</v>
      </c>
      <c r="BQ90" s="54">
        <f t="shared" ref="BQ90" si="441">SUM(BQ91:BQ95)</f>
        <v>0</v>
      </c>
      <c r="BR90" s="54">
        <f t="shared" ref="BR90" si="442">SUM(BR91:BR95)</f>
        <v>0</v>
      </c>
      <c r="BS90" s="54">
        <f t="shared" ref="BS90" si="443">SUM(BS91:BS95)</f>
        <v>0</v>
      </c>
      <c r="BT90" s="54">
        <f t="shared" ref="BT90" si="444">SUM(BT91:BT95)</f>
        <v>0</v>
      </c>
      <c r="BU90" s="54">
        <f t="shared" ref="BU90" si="445">SUM(BU91:BU95)</f>
        <v>0</v>
      </c>
      <c r="BV90" s="54">
        <f t="shared" ref="BV90" si="446">SUM(BV91:BV95)</f>
        <v>0</v>
      </c>
      <c r="BW90" s="54">
        <f t="shared" ref="BW90" si="447">SUM(BW91:BW95)</f>
        <v>0</v>
      </c>
      <c r="BX90" s="54">
        <f t="shared" ref="BX90" si="448">SUM(BX91:BX95)</f>
        <v>0</v>
      </c>
      <c r="BY90" s="54">
        <f t="shared" ref="BY90" si="449">SUM(BY91:BY95)</f>
        <v>0</v>
      </c>
      <c r="BZ90" s="77"/>
    </row>
    <row r="91" spans="1:80" s="37" customFormat="1" ht="30" customHeight="1" x14ac:dyDescent="0.35">
      <c r="A91" s="52" t="s">
        <v>1</v>
      </c>
      <c r="B91" s="339" t="s">
        <v>90</v>
      </c>
      <c r="C91" s="363"/>
      <c r="D91" s="17" t="s">
        <v>127</v>
      </c>
      <c r="E91" s="18">
        <f>M91*25</f>
        <v>37.5</v>
      </c>
      <c r="F91" s="18">
        <f>M91*25-G91</f>
        <v>13.5</v>
      </c>
      <c r="G91" s="123">
        <f>SUM(H91:K91)</f>
        <v>24</v>
      </c>
      <c r="H91" s="182">
        <v>8</v>
      </c>
      <c r="I91" s="178">
        <v>4</v>
      </c>
      <c r="J91" s="178"/>
      <c r="K91" s="183">
        <v>12</v>
      </c>
      <c r="L91" s="172"/>
      <c r="M91" s="32">
        <v>1.5</v>
      </c>
      <c r="N91" s="32">
        <v>1</v>
      </c>
      <c r="O91" s="215">
        <v>0.5</v>
      </c>
      <c r="P91" s="80"/>
      <c r="Q91" s="284"/>
      <c r="R91" s="284"/>
      <c r="S91" s="284"/>
      <c r="T91" s="74"/>
      <c r="U91" s="75"/>
      <c r="V91" s="83"/>
      <c r="W91" s="284"/>
      <c r="X91" s="284"/>
      <c r="Y91" s="284"/>
      <c r="Z91" s="74"/>
      <c r="AA91" s="75"/>
      <c r="AB91" s="83"/>
      <c r="AC91" s="284"/>
      <c r="AD91" s="284"/>
      <c r="AE91" s="284"/>
      <c r="AF91" s="74"/>
      <c r="AG91" s="77"/>
      <c r="AH91" s="80"/>
      <c r="AI91" s="284"/>
      <c r="AJ91" s="284"/>
      <c r="AK91" s="284"/>
      <c r="AL91" s="74"/>
      <c r="AM91" s="77"/>
      <c r="AN91" s="83"/>
      <c r="AO91" s="284"/>
      <c r="AP91" s="284"/>
      <c r="AQ91" s="284"/>
      <c r="AR91" s="74"/>
      <c r="AS91" s="77"/>
      <c r="AT91" s="83"/>
      <c r="AU91" s="284"/>
      <c r="AV91" s="284"/>
      <c r="AW91" s="284"/>
      <c r="AX91" s="74"/>
      <c r="AY91" s="77"/>
      <c r="AZ91" s="83"/>
      <c r="BA91" s="284"/>
      <c r="BB91" s="284"/>
      <c r="BC91" s="284"/>
      <c r="BD91" s="74"/>
      <c r="BE91" s="77"/>
      <c r="BF91" s="80">
        <v>8</v>
      </c>
      <c r="BG91" s="284">
        <v>4</v>
      </c>
      <c r="BH91" s="284"/>
      <c r="BI91" s="284">
        <v>12</v>
      </c>
      <c r="BJ91" s="147"/>
      <c r="BK91" s="74">
        <v>1.5</v>
      </c>
      <c r="BL91" s="75" t="s">
        <v>59</v>
      </c>
      <c r="BM91" s="83"/>
      <c r="BN91" s="284"/>
      <c r="BO91" s="284"/>
      <c r="BP91" s="284"/>
      <c r="BQ91" s="84"/>
      <c r="BR91" s="74"/>
      <c r="BS91" s="77"/>
      <c r="BT91" s="83"/>
      <c r="BU91" s="284"/>
      <c r="BV91" s="284"/>
      <c r="BW91" s="284"/>
      <c r="BX91" s="84"/>
      <c r="BY91" s="74"/>
      <c r="BZ91" s="77"/>
    </row>
    <row r="92" spans="1:80" s="37" customFormat="1" ht="30" customHeight="1" x14ac:dyDescent="0.35">
      <c r="A92" s="52" t="s">
        <v>3</v>
      </c>
      <c r="B92" s="339" t="s">
        <v>166</v>
      </c>
      <c r="C92" s="340"/>
      <c r="D92" s="17" t="s">
        <v>127</v>
      </c>
      <c r="E92" s="18">
        <f>M92*25</f>
        <v>37.5</v>
      </c>
      <c r="F92" s="18">
        <f>M92*25-G92</f>
        <v>13.5</v>
      </c>
      <c r="G92" s="123">
        <f t="shared" ref="G92:G95" si="450">SUM(H92:K92)</f>
        <v>24</v>
      </c>
      <c r="H92" s="182">
        <v>8</v>
      </c>
      <c r="I92" s="178">
        <v>4</v>
      </c>
      <c r="J92" s="178"/>
      <c r="K92" s="183">
        <v>12</v>
      </c>
      <c r="L92" s="172"/>
      <c r="M92" s="32">
        <v>1.5</v>
      </c>
      <c r="N92" s="32">
        <v>1</v>
      </c>
      <c r="O92" s="215">
        <v>0.5</v>
      </c>
      <c r="P92" s="80"/>
      <c r="Q92" s="284"/>
      <c r="R92" s="284"/>
      <c r="S92" s="284"/>
      <c r="T92" s="74"/>
      <c r="U92" s="75"/>
      <c r="V92" s="83"/>
      <c r="W92" s="284"/>
      <c r="X92" s="284"/>
      <c r="Y92" s="284"/>
      <c r="Z92" s="74"/>
      <c r="AA92" s="75"/>
      <c r="AB92" s="83"/>
      <c r="AC92" s="284"/>
      <c r="AD92" s="284"/>
      <c r="AE92" s="284"/>
      <c r="AF92" s="74"/>
      <c r="AG92" s="77"/>
      <c r="AH92" s="80"/>
      <c r="AI92" s="284"/>
      <c r="AJ92" s="284"/>
      <c r="AK92" s="284"/>
      <c r="AL92" s="74"/>
      <c r="AM92" s="77"/>
      <c r="AN92" s="83"/>
      <c r="AO92" s="284"/>
      <c r="AP92" s="284"/>
      <c r="AQ92" s="284"/>
      <c r="AR92" s="74"/>
      <c r="AS92" s="77"/>
      <c r="AT92" s="83"/>
      <c r="AU92" s="284"/>
      <c r="AV92" s="284"/>
      <c r="AW92" s="284"/>
      <c r="AX92" s="74"/>
      <c r="AY92" s="77"/>
      <c r="AZ92" s="83"/>
      <c r="BA92" s="284"/>
      <c r="BB92" s="284"/>
      <c r="BC92" s="284"/>
      <c r="BD92" s="74"/>
      <c r="BE92" s="77"/>
      <c r="BF92" s="80">
        <v>8</v>
      </c>
      <c r="BG92" s="284">
        <v>4</v>
      </c>
      <c r="BH92" s="284"/>
      <c r="BI92" s="284">
        <v>12</v>
      </c>
      <c r="BJ92" s="147"/>
      <c r="BK92" s="74">
        <v>1.5</v>
      </c>
      <c r="BL92" s="75" t="s">
        <v>59</v>
      </c>
      <c r="BM92" s="83"/>
      <c r="BN92" s="284"/>
      <c r="BO92" s="284"/>
      <c r="BP92" s="284"/>
      <c r="BQ92" s="84"/>
      <c r="BR92" s="74"/>
      <c r="BS92" s="77"/>
      <c r="BT92" s="83"/>
      <c r="BU92" s="284"/>
      <c r="BV92" s="284"/>
      <c r="BW92" s="284"/>
      <c r="BX92" s="84"/>
      <c r="BY92" s="74"/>
      <c r="BZ92" s="77"/>
    </row>
    <row r="93" spans="1:80" s="37" customFormat="1" ht="30" customHeight="1" x14ac:dyDescent="0.35">
      <c r="A93" s="52" t="s">
        <v>12</v>
      </c>
      <c r="B93" s="339" t="s">
        <v>167</v>
      </c>
      <c r="C93" s="340"/>
      <c r="D93" s="17" t="s">
        <v>127</v>
      </c>
      <c r="E93" s="18">
        <v>25</v>
      </c>
      <c r="F93" s="18">
        <v>8</v>
      </c>
      <c r="G93" s="123">
        <f t="shared" si="450"/>
        <v>17</v>
      </c>
      <c r="H93" s="182">
        <v>9</v>
      </c>
      <c r="I93" s="178"/>
      <c r="J93" s="178"/>
      <c r="K93" s="183">
        <v>8</v>
      </c>
      <c r="L93" s="172"/>
      <c r="M93" s="32">
        <v>1</v>
      </c>
      <c r="N93" s="32">
        <v>0.5</v>
      </c>
      <c r="O93" s="215">
        <v>0.5</v>
      </c>
      <c r="P93" s="80"/>
      <c r="Q93" s="284"/>
      <c r="R93" s="284"/>
      <c r="S93" s="284"/>
      <c r="T93" s="74"/>
      <c r="U93" s="75"/>
      <c r="V93" s="83"/>
      <c r="W93" s="284"/>
      <c r="X93" s="284"/>
      <c r="Y93" s="284"/>
      <c r="Z93" s="74"/>
      <c r="AA93" s="75"/>
      <c r="AB93" s="83"/>
      <c r="AC93" s="284"/>
      <c r="AD93" s="284"/>
      <c r="AE93" s="284"/>
      <c r="AF93" s="74"/>
      <c r="AG93" s="77"/>
      <c r="AH93" s="80"/>
      <c r="AI93" s="284"/>
      <c r="AJ93" s="284"/>
      <c r="AK93" s="284"/>
      <c r="AL93" s="74"/>
      <c r="AM93" s="77"/>
      <c r="AN93" s="83"/>
      <c r="AO93" s="284"/>
      <c r="AP93" s="284"/>
      <c r="AQ93" s="284"/>
      <c r="AR93" s="74"/>
      <c r="AS93" s="77"/>
      <c r="AT93" s="83"/>
      <c r="AU93" s="284"/>
      <c r="AV93" s="284"/>
      <c r="AW93" s="284"/>
      <c r="AX93" s="74"/>
      <c r="AY93" s="77"/>
      <c r="AZ93" s="83"/>
      <c r="BA93" s="284"/>
      <c r="BB93" s="284"/>
      <c r="BC93" s="284"/>
      <c r="BD93" s="74"/>
      <c r="BE93" s="77"/>
      <c r="BF93" s="80">
        <v>9</v>
      </c>
      <c r="BG93" s="284"/>
      <c r="BH93" s="284"/>
      <c r="BI93" s="284">
        <v>8</v>
      </c>
      <c r="BJ93" s="147"/>
      <c r="BK93" s="74">
        <v>1</v>
      </c>
      <c r="BL93" s="75" t="s">
        <v>59</v>
      </c>
      <c r="BM93" s="83"/>
      <c r="BN93" s="284"/>
      <c r="BO93" s="284"/>
      <c r="BP93" s="284"/>
      <c r="BQ93" s="84"/>
      <c r="BR93" s="74"/>
      <c r="BS93" s="77"/>
      <c r="BT93" s="83"/>
      <c r="BU93" s="284"/>
      <c r="BV93" s="284"/>
      <c r="BW93" s="284"/>
      <c r="BX93" s="84"/>
      <c r="BY93" s="74"/>
      <c r="BZ93" s="77"/>
    </row>
    <row r="94" spans="1:80" s="37" customFormat="1" ht="30" customHeight="1" x14ac:dyDescent="0.35">
      <c r="A94" s="52" t="s">
        <v>13</v>
      </c>
      <c r="B94" s="339" t="s">
        <v>15</v>
      </c>
      <c r="C94" s="363"/>
      <c r="D94" s="17" t="s">
        <v>129</v>
      </c>
      <c r="E94" s="18">
        <f>M94*25</f>
        <v>37.5</v>
      </c>
      <c r="F94" s="18">
        <f>M94*25-G94</f>
        <v>13.5</v>
      </c>
      <c r="G94" s="123">
        <f t="shared" si="450"/>
        <v>24</v>
      </c>
      <c r="H94" s="182">
        <v>8</v>
      </c>
      <c r="I94" s="178">
        <v>4</v>
      </c>
      <c r="J94" s="178"/>
      <c r="K94" s="183">
        <v>12</v>
      </c>
      <c r="L94" s="172"/>
      <c r="M94" s="32">
        <v>1.5</v>
      </c>
      <c r="N94" s="32">
        <v>1</v>
      </c>
      <c r="O94" s="215">
        <v>0.5</v>
      </c>
      <c r="P94" s="80"/>
      <c r="Q94" s="284"/>
      <c r="R94" s="284"/>
      <c r="S94" s="284"/>
      <c r="T94" s="74"/>
      <c r="U94" s="75"/>
      <c r="V94" s="83"/>
      <c r="W94" s="284"/>
      <c r="X94" s="284"/>
      <c r="Y94" s="284"/>
      <c r="Z94" s="74"/>
      <c r="AA94" s="75"/>
      <c r="AB94" s="83"/>
      <c r="AC94" s="284"/>
      <c r="AD94" s="284"/>
      <c r="AE94" s="284"/>
      <c r="AF94" s="74"/>
      <c r="AG94" s="77"/>
      <c r="AH94" s="80"/>
      <c r="AI94" s="284"/>
      <c r="AJ94" s="284"/>
      <c r="AK94" s="284"/>
      <c r="AL94" s="74"/>
      <c r="AM94" s="77"/>
      <c r="AN94" s="83"/>
      <c r="AO94" s="284"/>
      <c r="AP94" s="284"/>
      <c r="AQ94" s="284"/>
      <c r="AR94" s="74"/>
      <c r="AS94" s="77"/>
      <c r="AT94" s="83"/>
      <c r="AU94" s="284"/>
      <c r="AV94" s="284"/>
      <c r="AW94" s="284"/>
      <c r="AX94" s="74"/>
      <c r="AY94" s="77"/>
      <c r="AZ94" s="83">
        <v>8</v>
      </c>
      <c r="BA94" s="284">
        <v>4</v>
      </c>
      <c r="BB94" s="284"/>
      <c r="BC94" s="284">
        <v>12</v>
      </c>
      <c r="BD94" s="74">
        <v>1.5</v>
      </c>
      <c r="BE94" s="77" t="s">
        <v>59</v>
      </c>
      <c r="BF94" s="80"/>
      <c r="BG94" s="284"/>
      <c r="BH94" s="284"/>
      <c r="BI94" s="284"/>
      <c r="BJ94" s="147"/>
      <c r="BK94" s="74"/>
      <c r="BL94" s="75"/>
      <c r="BM94" s="83"/>
      <c r="BN94" s="284"/>
      <c r="BO94" s="284"/>
      <c r="BP94" s="284"/>
      <c r="BQ94" s="84"/>
      <c r="BR94" s="74"/>
      <c r="BS94" s="77"/>
      <c r="BT94" s="83"/>
      <c r="BU94" s="284"/>
      <c r="BV94" s="284"/>
      <c r="BW94" s="284"/>
      <c r="BX94" s="84"/>
      <c r="BY94" s="74"/>
      <c r="BZ94" s="77"/>
    </row>
    <row r="95" spans="1:80" s="37" customFormat="1" ht="30" customHeight="1" x14ac:dyDescent="0.35">
      <c r="A95" s="52" t="s">
        <v>16</v>
      </c>
      <c r="B95" s="339" t="s">
        <v>81</v>
      </c>
      <c r="C95" s="340"/>
      <c r="D95" s="17" t="s">
        <v>127</v>
      </c>
      <c r="E95" s="18">
        <f>M95*25</f>
        <v>37.5</v>
      </c>
      <c r="F95" s="18">
        <f>M95*25-G95</f>
        <v>13.5</v>
      </c>
      <c r="G95" s="123">
        <f t="shared" si="450"/>
        <v>24</v>
      </c>
      <c r="H95" s="182">
        <v>8</v>
      </c>
      <c r="I95" s="178">
        <v>4</v>
      </c>
      <c r="J95" s="178"/>
      <c r="K95" s="183">
        <v>12</v>
      </c>
      <c r="L95" s="172"/>
      <c r="M95" s="32">
        <v>1.5</v>
      </c>
      <c r="N95" s="32">
        <v>1</v>
      </c>
      <c r="O95" s="215">
        <v>0.5</v>
      </c>
      <c r="P95" s="80"/>
      <c r="Q95" s="284"/>
      <c r="R95" s="284"/>
      <c r="S95" s="284"/>
      <c r="T95" s="74"/>
      <c r="U95" s="75"/>
      <c r="V95" s="83"/>
      <c r="W95" s="284"/>
      <c r="X95" s="284"/>
      <c r="Y95" s="284"/>
      <c r="Z95" s="74"/>
      <c r="AA95" s="75"/>
      <c r="AB95" s="83"/>
      <c r="AC95" s="284"/>
      <c r="AD95" s="284"/>
      <c r="AE95" s="284"/>
      <c r="AF95" s="74"/>
      <c r="AG95" s="77"/>
      <c r="AH95" s="80"/>
      <c r="AI95" s="284"/>
      <c r="AJ95" s="284"/>
      <c r="AK95" s="284"/>
      <c r="AL95" s="74"/>
      <c r="AM95" s="77"/>
      <c r="AN95" s="83"/>
      <c r="AO95" s="284"/>
      <c r="AP95" s="284"/>
      <c r="AQ95" s="284"/>
      <c r="AR95" s="74"/>
      <c r="AS95" s="77"/>
      <c r="AT95" s="83"/>
      <c r="AU95" s="284"/>
      <c r="AV95" s="284"/>
      <c r="AW95" s="284"/>
      <c r="AX95" s="74"/>
      <c r="AY95" s="77"/>
      <c r="AZ95" s="83"/>
      <c r="BA95" s="284"/>
      <c r="BB95" s="284"/>
      <c r="BC95" s="284"/>
      <c r="BD95" s="74"/>
      <c r="BE95" s="77"/>
      <c r="BF95" s="80">
        <v>8</v>
      </c>
      <c r="BG95" s="284">
        <v>4</v>
      </c>
      <c r="BH95" s="284"/>
      <c r="BI95" s="284">
        <v>12</v>
      </c>
      <c r="BJ95" s="147"/>
      <c r="BK95" s="74">
        <v>1.5</v>
      </c>
      <c r="BL95" s="75" t="s">
        <v>59</v>
      </c>
      <c r="BM95" s="83"/>
      <c r="BN95" s="284"/>
      <c r="BO95" s="284"/>
      <c r="BP95" s="284"/>
      <c r="BQ95" s="84"/>
      <c r="BR95" s="74"/>
      <c r="BS95" s="77"/>
      <c r="BT95" s="83"/>
      <c r="BU95" s="284"/>
      <c r="BV95" s="284"/>
      <c r="BW95" s="284"/>
      <c r="BX95" s="84"/>
      <c r="BY95" s="74"/>
      <c r="BZ95" s="77"/>
    </row>
    <row r="96" spans="1:80" s="37" customFormat="1" ht="30" customHeight="1" thickBot="1" x14ac:dyDescent="0.4">
      <c r="A96" s="54"/>
      <c r="B96" s="391" t="s">
        <v>182</v>
      </c>
      <c r="C96" s="392"/>
      <c r="D96" s="54"/>
      <c r="E96" s="54">
        <f>SUM(E97:E105)</f>
        <v>287.5</v>
      </c>
      <c r="F96" s="54">
        <f t="shared" ref="F96:O96" si="451">SUM(F97:F105)</f>
        <v>99.5</v>
      </c>
      <c r="G96" s="54">
        <f t="shared" si="451"/>
        <v>188</v>
      </c>
      <c r="H96" s="54">
        <f t="shared" si="451"/>
        <v>76</v>
      </c>
      <c r="I96" s="54">
        <f t="shared" si="451"/>
        <v>20</v>
      </c>
      <c r="J96" s="54">
        <f t="shared" si="451"/>
        <v>0</v>
      </c>
      <c r="K96" s="54">
        <f t="shared" si="451"/>
        <v>92</v>
      </c>
      <c r="L96" s="54"/>
      <c r="M96" s="278">
        <f t="shared" si="451"/>
        <v>11.5</v>
      </c>
      <c r="N96" s="54">
        <f t="shared" si="451"/>
        <v>7</v>
      </c>
      <c r="O96" s="54">
        <f t="shared" si="451"/>
        <v>4.5</v>
      </c>
      <c r="P96" s="54">
        <f t="shared" ref="P96" si="452">SUM(P97:P105)</f>
        <v>0</v>
      </c>
      <c r="Q96" s="54">
        <f t="shared" ref="Q96" si="453">SUM(Q97:Q105)</f>
        <v>0</v>
      </c>
      <c r="R96" s="54">
        <f t="shared" ref="R96" si="454">SUM(R97:R105)</f>
        <v>0</v>
      </c>
      <c r="S96" s="54">
        <f t="shared" ref="S96" si="455">SUM(S97:S105)</f>
        <v>0</v>
      </c>
      <c r="T96" s="54">
        <f t="shared" ref="T96" si="456">SUM(T97:T105)</f>
        <v>0</v>
      </c>
      <c r="U96" s="54">
        <f t="shared" ref="U96" si="457">SUM(U97:U105)</f>
        <v>0</v>
      </c>
      <c r="V96" s="54">
        <f t="shared" ref="V96" si="458">SUM(V97:V105)</f>
        <v>0</v>
      </c>
      <c r="W96" s="54">
        <f t="shared" ref="W96" si="459">SUM(W97:W105)</f>
        <v>0</v>
      </c>
      <c r="X96" s="54">
        <f t="shared" ref="X96" si="460">SUM(X97:X105)</f>
        <v>0</v>
      </c>
      <c r="Y96" s="54">
        <f t="shared" ref="Y96" si="461">SUM(Y97:Y105)</f>
        <v>0</v>
      </c>
      <c r="Z96" s="54">
        <f t="shared" ref="Z96" si="462">SUM(Z97:Z105)</f>
        <v>0</v>
      </c>
      <c r="AA96" s="54">
        <f t="shared" ref="AA96" si="463">SUM(AA97:AA105)</f>
        <v>0</v>
      </c>
      <c r="AB96" s="54">
        <f t="shared" ref="AB96" si="464">SUM(AB97:AB105)</f>
        <v>0</v>
      </c>
      <c r="AC96" s="54">
        <f t="shared" ref="AC96" si="465">SUM(AC97:AC105)</f>
        <v>0</v>
      </c>
      <c r="AD96" s="54">
        <f t="shared" ref="AD96" si="466">SUM(AD97:AD105)</f>
        <v>0</v>
      </c>
      <c r="AE96" s="54">
        <f t="shared" ref="AE96" si="467">SUM(AE97:AE105)</f>
        <v>0</v>
      </c>
      <c r="AF96" s="54">
        <f t="shared" ref="AF96" si="468">SUM(AF97:AF105)</f>
        <v>0</v>
      </c>
      <c r="AG96" s="54">
        <f t="shared" ref="AG96" si="469">SUM(AG97:AG105)</f>
        <v>0</v>
      </c>
      <c r="AH96" s="54">
        <f t="shared" ref="AH96" si="470">SUM(AH97:AH105)</f>
        <v>0</v>
      </c>
      <c r="AI96" s="54">
        <f t="shared" ref="AI96" si="471">SUM(AI97:AI105)</f>
        <v>0</v>
      </c>
      <c r="AJ96" s="54">
        <f t="shared" ref="AJ96" si="472">SUM(AJ97:AJ105)</f>
        <v>0</v>
      </c>
      <c r="AK96" s="54">
        <f t="shared" ref="AK96" si="473">SUM(AK97:AK105)</f>
        <v>0</v>
      </c>
      <c r="AL96" s="54">
        <f t="shared" ref="AL96" si="474">SUM(AL97:AL105)</f>
        <v>0</v>
      </c>
      <c r="AM96" s="54">
        <f t="shared" ref="AM96" si="475">SUM(AM97:AM105)</f>
        <v>0</v>
      </c>
      <c r="AN96" s="54">
        <f t="shared" ref="AN96" si="476">SUM(AN97:AN105)</f>
        <v>0</v>
      </c>
      <c r="AO96" s="54">
        <f t="shared" ref="AO96" si="477">SUM(AO97:AO105)</f>
        <v>0</v>
      </c>
      <c r="AP96" s="54">
        <f t="shared" ref="AP96" si="478">SUM(AP97:AP105)</f>
        <v>0</v>
      </c>
      <c r="AQ96" s="54">
        <f t="shared" ref="AQ96" si="479">SUM(AQ97:AQ105)</f>
        <v>0</v>
      </c>
      <c r="AR96" s="54">
        <f t="shared" ref="AR96" si="480">SUM(AR97:AR105)</f>
        <v>0</v>
      </c>
      <c r="AS96" s="54">
        <f t="shared" ref="AS96" si="481">SUM(AS97:AS105)</f>
        <v>0</v>
      </c>
      <c r="AT96" s="54">
        <f t="shared" ref="AT96" si="482">SUM(AT97:AT105)</f>
        <v>0</v>
      </c>
      <c r="AU96" s="54">
        <f t="shared" ref="AU96" si="483">SUM(AU97:AU105)</f>
        <v>0</v>
      </c>
      <c r="AV96" s="54">
        <f t="shared" ref="AV96" si="484">SUM(AV97:AV105)</f>
        <v>0</v>
      </c>
      <c r="AW96" s="54">
        <f t="shared" ref="AW96" si="485">SUM(AW97:AW105)</f>
        <v>0</v>
      </c>
      <c r="AX96" s="54">
        <f t="shared" ref="AX96" si="486">SUM(AX97:AX105)</f>
        <v>0</v>
      </c>
      <c r="AY96" s="54">
        <f t="shared" ref="AY96" si="487">SUM(AY97:AY105)</f>
        <v>0</v>
      </c>
      <c r="AZ96" s="54">
        <f t="shared" ref="AZ96" si="488">SUM(AZ97:AZ105)</f>
        <v>17</v>
      </c>
      <c r="BA96" s="54">
        <f t="shared" ref="BA96" si="489">SUM(BA97:BA105)</f>
        <v>4</v>
      </c>
      <c r="BB96" s="54">
        <f t="shared" ref="BB96" si="490">SUM(BB97:BB105)</f>
        <v>0</v>
      </c>
      <c r="BC96" s="54">
        <f t="shared" ref="BC96" si="491">SUM(BC97:BC105)</f>
        <v>20</v>
      </c>
      <c r="BD96" s="54">
        <f t="shared" ref="BD96" si="492">SUM(BD97:BD105)</f>
        <v>2.5</v>
      </c>
      <c r="BE96" s="54">
        <f t="shared" ref="BE96" si="493">SUM(BE97:BE105)</f>
        <v>0</v>
      </c>
      <c r="BF96" s="54">
        <f t="shared" ref="BF96" si="494">SUM(BF97:BF105)</f>
        <v>59</v>
      </c>
      <c r="BG96" s="54">
        <f t="shared" ref="BG96" si="495">SUM(BG97:BG105)</f>
        <v>16</v>
      </c>
      <c r="BH96" s="54">
        <f t="shared" ref="BH96" si="496">SUM(BH97:BH105)</f>
        <v>0</v>
      </c>
      <c r="BI96" s="54">
        <f t="shared" ref="BI96" si="497">SUM(BI97:BI105)</f>
        <v>72</v>
      </c>
      <c r="BJ96" s="54"/>
      <c r="BK96" s="54">
        <f t="shared" ref="BK96" si="498">SUM(BK97:BK105)</f>
        <v>9</v>
      </c>
      <c r="BL96" s="54"/>
      <c r="BM96" s="54">
        <f t="shared" ref="BM96" si="499">SUM(BM97:BM105)</f>
        <v>0</v>
      </c>
      <c r="BN96" s="54">
        <f t="shared" ref="BN96" si="500">SUM(BN97:BN105)</f>
        <v>0</v>
      </c>
      <c r="BO96" s="54">
        <f t="shared" ref="BO96" si="501">SUM(BO97:BO105)</f>
        <v>0</v>
      </c>
      <c r="BP96" s="54">
        <f t="shared" ref="BP96" si="502">SUM(BP97:BP105)</f>
        <v>0</v>
      </c>
      <c r="BQ96" s="54">
        <f t="shared" ref="BQ96" si="503">SUM(BQ97:BQ105)</f>
        <v>0</v>
      </c>
      <c r="BR96" s="54">
        <f t="shared" ref="BR96" si="504">SUM(BR97:BR105)</f>
        <v>0</v>
      </c>
      <c r="BS96" s="54">
        <f t="shared" ref="BS96" si="505">SUM(BS97:BS105)</f>
        <v>0</v>
      </c>
      <c r="BT96" s="54">
        <f t="shared" ref="BT96" si="506">SUM(BT97:BT105)</f>
        <v>0</v>
      </c>
      <c r="BU96" s="54">
        <f t="shared" ref="BU96" si="507">SUM(BU97:BU105)</f>
        <v>0</v>
      </c>
      <c r="BV96" s="54">
        <f t="shared" ref="BV96" si="508">SUM(BV97:BV105)</f>
        <v>0</v>
      </c>
      <c r="BW96" s="54">
        <f t="shared" ref="BW96" si="509">SUM(BW97:BW105)</f>
        <v>0</v>
      </c>
      <c r="BX96" s="54">
        <f t="shared" ref="BX96" si="510">SUM(BX97:BX105)</f>
        <v>0</v>
      </c>
      <c r="BY96" s="54">
        <f t="shared" ref="BY96" si="511">SUM(BY97:BY105)</f>
        <v>0</v>
      </c>
      <c r="BZ96" s="201"/>
    </row>
    <row r="97" spans="1:78" s="37" customFormat="1" ht="30" customHeight="1" x14ac:dyDescent="0.35">
      <c r="A97" s="52" t="s">
        <v>1</v>
      </c>
      <c r="B97" s="339" t="s">
        <v>70</v>
      </c>
      <c r="C97" s="363"/>
      <c r="D97" s="17" t="s">
        <v>127</v>
      </c>
      <c r="E97" s="18">
        <f t="shared" ref="E97:E105" si="512">M97*25</f>
        <v>37.5</v>
      </c>
      <c r="F97" s="18">
        <f t="shared" ref="F97:F105" si="513">M97*25-G97</f>
        <v>13.5</v>
      </c>
      <c r="G97" s="123">
        <f>SUM(H97:K97)</f>
        <v>24</v>
      </c>
      <c r="H97" s="182">
        <v>8</v>
      </c>
      <c r="I97" s="178">
        <v>4</v>
      </c>
      <c r="J97" s="178"/>
      <c r="K97" s="178">
        <v>12</v>
      </c>
      <c r="L97" s="193"/>
      <c r="M97" s="32">
        <v>1.5</v>
      </c>
      <c r="N97" s="54">
        <v>1</v>
      </c>
      <c r="O97" s="194">
        <v>0.5</v>
      </c>
      <c r="P97" s="80"/>
      <c r="Q97" s="284"/>
      <c r="R97" s="284"/>
      <c r="S97" s="284"/>
      <c r="T97" s="74"/>
      <c r="U97" s="75"/>
      <c r="V97" s="83"/>
      <c r="W97" s="284"/>
      <c r="X97" s="284"/>
      <c r="Y97" s="284"/>
      <c r="Z97" s="74"/>
      <c r="AA97" s="75"/>
      <c r="AB97" s="83"/>
      <c r="AC97" s="284"/>
      <c r="AD97" s="284"/>
      <c r="AE97" s="284"/>
      <c r="AF97" s="74"/>
      <c r="AG97" s="77"/>
      <c r="AH97" s="80"/>
      <c r="AI97" s="284"/>
      <c r="AJ97" s="284"/>
      <c r="AK97" s="284"/>
      <c r="AL97" s="74"/>
      <c r="AM97" s="77"/>
      <c r="AN97" s="83"/>
      <c r="AO97" s="284"/>
      <c r="AP97" s="284"/>
      <c r="AQ97" s="284"/>
      <c r="AR97" s="74"/>
      <c r="AS97" s="77"/>
      <c r="AT97" s="83"/>
      <c r="AU97" s="284"/>
      <c r="AV97" s="284"/>
      <c r="AW97" s="284"/>
      <c r="AX97" s="74"/>
      <c r="AY97" s="77"/>
      <c r="AZ97" s="83"/>
      <c r="BA97" s="284"/>
      <c r="BB97" s="284"/>
      <c r="BC97" s="284"/>
      <c r="BD97" s="74"/>
      <c r="BE97" s="77"/>
      <c r="BF97" s="80">
        <v>8</v>
      </c>
      <c r="BG97" s="284">
        <v>4</v>
      </c>
      <c r="BH97" s="284"/>
      <c r="BI97" s="284">
        <v>12</v>
      </c>
      <c r="BJ97" s="147"/>
      <c r="BK97" s="74">
        <v>1.5</v>
      </c>
      <c r="BL97" s="75" t="s">
        <v>59</v>
      </c>
      <c r="BM97" s="83"/>
      <c r="BN97" s="284"/>
      <c r="BO97" s="284"/>
      <c r="BP97" s="284"/>
      <c r="BQ97" s="84"/>
      <c r="BR97" s="74"/>
      <c r="BS97" s="77"/>
      <c r="BT97" s="83"/>
      <c r="BU97" s="284"/>
      <c r="BV97" s="284"/>
      <c r="BW97" s="284"/>
      <c r="BX97" s="84"/>
      <c r="BY97" s="74"/>
      <c r="BZ97" s="77"/>
    </row>
    <row r="98" spans="1:78" s="37" customFormat="1" ht="30" customHeight="1" x14ac:dyDescent="0.35">
      <c r="A98" s="52" t="s">
        <v>3</v>
      </c>
      <c r="B98" s="339" t="s">
        <v>29</v>
      </c>
      <c r="C98" s="363"/>
      <c r="D98" s="17" t="s">
        <v>127</v>
      </c>
      <c r="E98" s="18">
        <f t="shared" si="512"/>
        <v>37.5</v>
      </c>
      <c r="F98" s="18">
        <f t="shared" si="513"/>
        <v>13.5</v>
      </c>
      <c r="G98" s="123">
        <f t="shared" ref="G98:G105" si="514">SUM(H98:K98)</f>
        <v>24</v>
      </c>
      <c r="H98" s="182">
        <v>8</v>
      </c>
      <c r="I98" s="178">
        <v>4</v>
      </c>
      <c r="J98" s="178"/>
      <c r="K98" s="178">
        <v>12</v>
      </c>
      <c r="L98" s="193"/>
      <c r="M98" s="32">
        <v>1.5</v>
      </c>
      <c r="N98" s="54">
        <v>1</v>
      </c>
      <c r="O98" s="32">
        <v>0.5</v>
      </c>
      <c r="P98" s="80"/>
      <c r="Q98" s="284"/>
      <c r="R98" s="284"/>
      <c r="S98" s="284"/>
      <c r="T98" s="74"/>
      <c r="U98" s="75"/>
      <c r="V98" s="83"/>
      <c r="W98" s="284"/>
      <c r="X98" s="284"/>
      <c r="Y98" s="284"/>
      <c r="Z98" s="74"/>
      <c r="AA98" s="75"/>
      <c r="AB98" s="83"/>
      <c r="AC98" s="284"/>
      <c r="AD98" s="284"/>
      <c r="AE98" s="284"/>
      <c r="AF98" s="74"/>
      <c r="AG98" s="77"/>
      <c r="AH98" s="80"/>
      <c r="AI98" s="284"/>
      <c r="AJ98" s="284"/>
      <c r="AK98" s="284"/>
      <c r="AL98" s="74"/>
      <c r="AM98" s="77"/>
      <c r="AN98" s="83"/>
      <c r="AO98" s="284"/>
      <c r="AP98" s="284"/>
      <c r="AQ98" s="284"/>
      <c r="AR98" s="74"/>
      <c r="AS98" s="77"/>
      <c r="AT98" s="83"/>
      <c r="AU98" s="284"/>
      <c r="AV98" s="284"/>
      <c r="AW98" s="284"/>
      <c r="AX98" s="74"/>
      <c r="AY98" s="77"/>
      <c r="AZ98" s="83"/>
      <c r="BA98" s="284"/>
      <c r="BB98" s="284"/>
      <c r="BC98" s="284"/>
      <c r="BD98" s="74"/>
      <c r="BE98" s="77"/>
      <c r="BF98" s="80">
        <v>8</v>
      </c>
      <c r="BG98" s="284">
        <v>4</v>
      </c>
      <c r="BH98" s="284"/>
      <c r="BI98" s="284">
        <v>12</v>
      </c>
      <c r="BJ98" s="147"/>
      <c r="BK98" s="74">
        <v>1.5</v>
      </c>
      <c r="BL98" s="75" t="s">
        <v>59</v>
      </c>
      <c r="BM98" s="83"/>
      <c r="BN98" s="284"/>
      <c r="BO98" s="284"/>
      <c r="BP98" s="284"/>
      <c r="BQ98" s="84"/>
      <c r="BR98" s="74"/>
      <c r="BS98" s="77"/>
      <c r="BT98" s="83"/>
      <c r="BU98" s="284"/>
      <c r="BV98" s="284"/>
      <c r="BW98" s="284"/>
      <c r="BX98" s="84"/>
      <c r="BY98" s="74"/>
      <c r="BZ98" s="77"/>
    </row>
    <row r="99" spans="1:78" s="37" customFormat="1" ht="30" customHeight="1" x14ac:dyDescent="0.35">
      <c r="A99" s="52" t="s">
        <v>12</v>
      </c>
      <c r="B99" s="339" t="s">
        <v>82</v>
      </c>
      <c r="C99" s="363"/>
      <c r="D99" s="17" t="s">
        <v>127</v>
      </c>
      <c r="E99" s="18">
        <f t="shared" si="512"/>
        <v>37.5</v>
      </c>
      <c r="F99" s="18">
        <f t="shared" si="513"/>
        <v>13.5</v>
      </c>
      <c r="G99" s="123">
        <f t="shared" si="514"/>
        <v>24</v>
      </c>
      <c r="H99" s="182">
        <v>8</v>
      </c>
      <c r="I99" s="178">
        <v>4</v>
      </c>
      <c r="J99" s="178"/>
      <c r="K99" s="178">
        <v>12</v>
      </c>
      <c r="L99" s="193"/>
      <c r="M99" s="32">
        <v>1.5</v>
      </c>
      <c r="N99" s="32">
        <v>1</v>
      </c>
      <c r="O99" s="32">
        <v>0.5</v>
      </c>
      <c r="P99" s="80"/>
      <c r="Q99" s="284"/>
      <c r="R99" s="284"/>
      <c r="S99" s="284"/>
      <c r="T99" s="74"/>
      <c r="U99" s="75"/>
      <c r="V99" s="83"/>
      <c r="W99" s="284"/>
      <c r="X99" s="284"/>
      <c r="Y99" s="284"/>
      <c r="Z99" s="74"/>
      <c r="AA99" s="75"/>
      <c r="AB99" s="83"/>
      <c r="AC99" s="284"/>
      <c r="AD99" s="284"/>
      <c r="AE99" s="284"/>
      <c r="AF99" s="74"/>
      <c r="AG99" s="77"/>
      <c r="AH99" s="80"/>
      <c r="AI99" s="284"/>
      <c r="AJ99" s="284"/>
      <c r="AK99" s="284"/>
      <c r="AL99" s="74"/>
      <c r="AM99" s="77"/>
      <c r="AN99" s="83"/>
      <c r="AO99" s="284"/>
      <c r="AP99" s="284"/>
      <c r="AQ99" s="284"/>
      <c r="AR99" s="74"/>
      <c r="AS99" s="77"/>
      <c r="AT99" s="83"/>
      <c r="AU99" s="284"/>
      <c r="AV99" s="284"/>
      <c r="AW99" s="284"/>
      <c r="AX99" s="74"/>
      <c r="AY99" s="77"/>
      <c r="AZ99" s="83"/>
      <c r="BA99" s="284"/>
      <c r="BB99" s="284"/>
      <c r="BC99" s="284"/>
      <c r="BD99" s="74"/>
      <c r="BE99" s="77"/>
      <c r="BF99" s="80">
        <v>8</v>
      </c>
      <c r="BG99" s="284">
        <v>4</v>
      </c>
      <c r="BH99" s="284"/>
      <c r="BI99" s="284">
        <v>12</v>
      </c>
      <c r="BJ99" s="147"/>
      <c r="BK99" s="74">
        <v>1.5</v>
      </c>
      <c r="BL99" s="75" t="s">
        <v>59</v>
      </c>
      <c r="BM99" s="83"/>
      <c r="BN99" s="284"/>
      <c r="BO99" s="284"/>
      <c r="BP99" s="284"/>
      <c r="BQ99" s="84"/>
      <c r="BR99" s="74"/>
      <c r="BS99" s="77"/>
      <c r="BT99" s="83"/>
      <c r="BU99" s="284"/>
      <c r="BV99" s="284"/>
      <c r="BW99" s="284"/>
      <c r="BX99" s="84"/>
      <c r="BY99" s="74"/>
      <c r="BZ99" s="77"/>
    </row>
    <row r="100" spans="1:78" s="37" customFormat="1" ht="30" customHeight="1" x14ac:dyDescent="0.35">
      <c r="A100" s="52" t="s">
        <v>13</v>
      </c>
      <c r="B100" s="339" t="s">
        <v>22</v>
      </c>
      <c r="C100" s="363"/>
      <c r="D100" s="17" t="s">
        <v>127</v>
      </c>
      <c r="E100" s="18">
        <f t="shared" si="512"/>
        <v>25</v>
      </c>
      <c r="F100" s="18">
        <f t="shared" si="513"/>
        <v>8</v>
      </c>
      <c r="G100" s="123">
        <f t="shared" si="514"/>
        <v>17</v>
      </c>
      <c r="H100" s="182">
        <v>9</v>
      </c>
      <c r="I100" s="178"/>
      <c r="J100" s="178"/>
      <c r="K100" s="178">
        <v>8</v>
      </c>
      <c r="L100" s="193"/>
      <c r="M100" s="32">
        <v>1</v>
      </c>
      <c r="N100" s="32">
        <v>0.5</v>
      </c>
      <c r="O100" s="32">
        <v>0.5</v>
      </c>
      <c r="P100" s="80"/>
      <c r="Q100" s="284"/>
      <c r="R100" s="284"/>
      <c r="S100" s="284"/>
      <c r="T100" s="74"/>
      <c r="U100" s="75"/>
      <c r="V100" s="83"/>
      <c r="W100" s="284"/>
      <c r="X100" s="284"/>
      <c r="Y100" s="284"/>
      <c r="Z100" s="74"/>
      <c r="AA100" s="75"/>
      <c r="AB100" s="83"/>
      <c r="AC100" s="284"/>
      <c r="AD100" s="284"/>
      <c r="AE100" s="284"/>
      <c r="AF100" s="74"/>
      <c r="AG100" s="77"/>
      <c r="AH100" s="80"/>
      <c r="AI100" s="284"/>
      <c r="AJ100" s="284"/>
      <c r="AK100" s="284"/>
      <c r="AL100" s="74"/>
      <c r="AM100" s="77"/>
      <c r="AN100" s="83"/>
      <c r="AO100" s="284"/>
      <c r="AP100" s="284"/>
      <c r="AQ100" s="284"/>
      <c r="AR100" s="74"/>
      <c r="AS100" s="77"/>
      <c r="AT100" s="83"/>
      <c r="AU100" s="284"/>
      <c r="AV100" s="284"/>
      <c r="AW100" s="284"/>
      <c r="AX100" s="74"/>
      <c r="AY100" s="77"/>
      <c r="AZ100" s="83"/>
      <c r="BA100" s="284"/>
      <c r="BB100" s="284"/>
      <c r="BC100" s="284"/>
      <c r="BD100" s="74"/>
      <c r="BE100" s="77"/>
      <c r="BF100" s="80">
        <v>9</v>
      </c>
      <c r="BG100" s="284"/>
      <c r="BH100" s="284"/>
      <c r="BI100" s="284">
        <v>8</v>
      </c>
      <c r="BJ100" s="147"/>
      <c r="BK100" s="74">
        <v>1</v>
      </c>
      <c r="BL100" s="75" t="s">
        <v>59</v>
      </c>
      <c r="BM100" s="83"/>
      <c r="BN100" s="284"/>
      <c r="BO100" s="284"/>
      <c r="BP100" s="284"/>
      <c r="BQ100" s="84"/>
      <c r="BR100" s="74"/>
      <c r="BS100" s="77"/>
      <c r="BT100" s="83"/>
      <c r="BU100" s="284"/>
      <c r="BV100" s="284"/>
      <c r="BW100" s="284"/>
      <c r="BX100" s="84"/>
      <c r="BY100" s="74"/>
      <c r="BZ100" s="77"/>
    </row>
    <row r="101" spans="1:78" s="37" customFormat="1" ht="30" customHeight="1" x14ac:dyDescent="0.35">
      <c r="A101" s="52" t="s">
        <v>16</v>
      </c>
      <c r="B101" s="339" t="s">
        <v>83</v>
      </c>
      <c r="C101" s="363"/>
      <c r="D101" s="17" t="s">
        <v>129</v>
      </c>
      <c r="E101" s="18">
        <f t="shared" si="512"/>
        <v>25</v>
      </c>
      <c r="F101" s="18">
        <f t="shared" si="513"/>
        <v>8</v>
      </c>
      <c r="G101" s="123">
        <f t="shared" si="514"/>
        <v>17</v>
      </c>
      <c r="H101" s="182">
        <v>9</v>
      </c>
      <c r="I101" s="178"/>
      <c r="J101" s="178"/>
      <c r="K101" s="178">
        <v>8</v>
      </c>
      <c r="L101" s="193"/>
      <c r="M101" s="32">
        <v>1</v>
      </c>
      <c r="N101" s="32">
        <v>0.5</v>
      </c>
      <c r="O101" s="32">
        <v>0.5</v>
      </c>
      <c r="P101" s="80"/>
      <c r="Q101" s="284"/>
      <c r="R101" s="284"/>
      <c r="S101" s="284"/>
      <c r="T101" s="74"/>
      <c r="U101" s="75"/>
      <c r="V101" s="83"/>
      <c r="W101" s="284"/>
      <c r="X101" s="284"/>
      <c r="Y101" s="284"/>
      <c r="Z101" s="74"/>
      <c r="AA101" s="75"/>
      <c r="AB101" s="83"/>
      <c r="AC101" s="284"/>
      <c r="AD101" s="284"/>
      <c r="AE101" s="284"/>
      <c r="AF101" s="74"/>
      <c r="AG101" s="77"/>
      <c r="AH101" s="80"/>
      <c r="AI101" s="284"/>
      <c r="AJ101" s="284"/>
      <c r="AK101" s="284"/>
      <c r="AL101" s="74"/>
      <c r="AM101" s="77"/>
      <c r="AN101" s="83"/>
      <c r="AO101" s="284"/>
      <c r="AP101" s="284"/>
      <c r="AQ101" s="284"/>
      <c r="AR101" s="74"/>
      <c r="AS101" s="77"/>
      <c r="AT101" s="83"/>
      <c r="AU101" s="284"/>
      <c r="AV101" s="284"/>
      <c r="AW101" s="284"/>
      <c r="AX101" s="74"/>
      <c r="AY101" s="77"/>
      <c r="AZ101" s="83">
        <v>9</v>
      </c>
      <c r="BA101" s="284"/>
      <c r="BB101" s="284"/>
      <c r="BC101" s="284">
        <v>8</v>
      </c>
      <c r="BD101" s="74">
        <v>1</v>
      </c>
      <c r="BE101" s="77" t="s">
        <v>59</v>
      </c>
      <c r="BF101" s="80"/>
      <c r="BG101" s="284"/>
      <c r="BH101" s="284"/>
      <c r="BI101" s="284"/>
      <c r="BJ101" s="147"/>
      <c r="BK101" s="74"/>
      <c r="BL101" s="75"/>
      <c r="BM101" s="83"/>
      <c r="BN101" s="284"/>
      <c r="BO101" s="284"/>
      <c r="BP101" s="284"/>
      <c r="BQ101" s="84"/>
      <c r="BR101" s="74"/>
      <c r="BS101" s="77"/>
      <c r="BT101" s="83"/>
      <c r="BU101" s="284"/>
      <c r="BV101" s="284"/>
      <c r="BW101" s="284"/>
      <c r="BX101" s="84"/>
      <c r="BY101" s="74"/>
      <c r="BZ101" s="77"/>
    </row>
    <row r="102" spans="1:78" s="37" customFormat="1" ht="30" customHeight="1" x14ac:dyDescent="0.35">
      <c r="A102" s="52" t="s">
        <v>17</v>
      </c>
      <c r="B102" s="339" t="s">
        <v>23</v>
      </c>
      <c r="C102" s="363"/>
      <c r="D102" s="17" t="s">
        <v>129</v>
      </c>
      <c r="E102" s="18">
        <f t="shared" si="512"/>
        <v>37.5</v>
      </c>
      <c r="F102" s="18">
        <f t="shared" si="513"/>
        <v>13.5</v>
      </c>
      <c r="G102" s="123">
        <f t="shared" si="514"/>
        <v>24</v>
      </c>
      <c r="H102" s="182">
        <v>8</v>
      </c>
      <c r="I102" s="178">
        <v>4</v>
      </c>
      <c r="J102" s="178"/>
      <c r="K102" s="178">
        <v>12</v>
      </c>
      <c r="L102" s="193"/>
      <c r="M102" s="32">
        <v>1.5</v>
      </c>
      <c r="N102" s="32">
        <v>1</v>
      </c>
      <c r="O102" s="32">
        <v>0.5</v>
      </c>
      <c r="P102" s="80"/>
      <c r="Q102" s="284"/>
      <c r="R102" s="284"/>
      <c r="S102" s="284"/>
      <c r="T102" s="74"/>
      <c r="U102" s="75"/>
      <c r="V102" s="83"/>
      <c r="W102" s="284"/>
      <c r="X102" s="284"/>
      <c r="Y102" s="284"/>
      <c r="Z102" s="74"/>
      <c r="AA102" s="75"/>
      <c r="AB102" s="83"/>
      <c r="AC102" s="284"/>
      <c r="AD102" s="284"/>
      <c r="AE102" s="284"/>
      <c r="AF102" s="74"/>
      <c r="AG102" s="77"/>
      <c r="AH102" s="80"/>
      <c r="AI102" s="284"/>
      <c r="AJ102" s="284"/>
      <c r="AK102" s="284"/>
      <c r="AL102" s="74"/>
      <c r="AM102" s="77"/>
      <c r="AN102" s="83"/>
      <c r="AO102" s="284"/>
      <c r="AP102" s="284"/>
      <c r="AQ102" s="284"/>
      <c r="AR102" s="74"/>
      <c r="AS102" s="77"/>
      <c r="AT102" s="83"/>
      <c r="AU102" s="284"/>
      <c r="AV102" s="284"/>
      <c r="AW102" s="284"/>
      <c r="AX102" s="74"/>
      <c r="AY102" s="77"/>
      <c r="AZ102" s="83">
        <v>8</v>
      </c>
      <c r="BA102" s="284">
        <v>4</v>
      </c>
      <c r="BB102" s="284"/>
      <c r="BC102" s="284">
        <v>12</v>
      </c>
      <c r="BD102" s="74">
        <v>1.5</v>
      </c>
      <c r="BE102" s="77" t="s">
        <v>59</v>
      </c>
      <c r="BF102" s="80"/>
      <c r="BG102" s="284"/>
      <c r="BH102" s="284"/>
      <c r="BI102" s="284"/>
      <c r="BJ102" s="147"/>
      <c r="BK102" s="74"/>
      <c r="BL102" s="75"/>
      <c r="BM102" s="83"/>
      <c r="BN102" s="284"/>
      <c r="BO102" s="284"/>
      <c r="BP102" s="284"/>
      <c r="BQ102" s="84"/>
      <c r="BR102" s="74"/>
      <c r="BS102" s="77"/>
      <c r="BT102" s="83"/>
      <c r="BU102" s="284"/>
      <c r="BV102" s="284"/>
      <c r="BW102" s="284"/>
      <c r="BX102" s="84"/>
      <c r="BY102" s="74"/>
      <c r="BZ102" s="77"/>
    </row>
    <row r="103" spans="1:78" s="37" customFormat="1" ht="30" customHeight="1" x14ac:dyDescent="0.35">
      <c r="A103" s="52" t="s">
        <v>18</v>
      </c>
      <c r="B103" s="339" t="s">
        <v>80</v>
      </c>
      <c r="C103" s="363"/>
      <c r="D103" s="17" t="s">
        <v>127</v>
      </c>
      <c r="E103" s="18">
        <f t="shared" si="512"/>
        <v>25</v>
      </c>
      <c r="F103" s="18">
        <f t="shared" si="513"/>
        <v>8</v>
      </c>
      <c r="G103" s="123">
        <f t="shared" si="514"/>
        <v>17</v>
      </c>
      <c r="H103" s="182">
        <v>9</v>
      </c>
      <c r="I103" s="178"/>
      <c r="J103" s="178"/>
      <c r="K103" s="178">
        <v>8</v>
      </c>
      <c r="L103" s="193"/>
      <c r="M103" s="32">
        <v>1</v>
      </c>
      <c r="N103" s="32">
        <v>0.5</v>
      </c>
      <c r="O103" s="32">
        <v>0.5</v>
      </c>
      <c r="P103" s="80"/>
      <c r="Q103" s="284"/>
      <c r="R103" s="284"/>
      <c r="S103" s="284"/>
      <c r="T103" s="74"/>
      <c r="U103" s="75"/>
      <c r="V103" s="83"/>
      <c r="W103" s="284"/>
      <c r="X103" s="284"/>
      <c r="Y103" s="284"/>
      <c r="Z103" s="74"/>
      <c r="AA103" s="75"/>
      <c r="AB103" s="83"/>
      <c r="AC103" s="284"/>
      <c r="AD103" s="284"/>
      <c r="AE103" s="284"/>
      <c r="AF103" s="74"/>
      <c r="AG103" s="77"/>
      <c r="AH103" s="80"/>
      <c r="AI103" s="284"/>
      <c r="AJ103" s="284"/>
      <c r="AK103" s="284"/>
      <c r="AL103" s="74"/>
      <c r="AM103" s="77"/>
      <c r="AN103" s="83"/>
      <c r="AO103" s="284"/>
      <c r="AP103" s="284"/>
      <c r="AQ103" s="284"/>
      <c r="AR103" s="74"/>
      <c r="AS103" s="77"/>
      <c r="AT103" s="83"/>
      <c r="AU103" s="284"/>
      <c r="AV103" s="284"/>
      <c r="AW103" s="284"/>
      <c r="AX103" s="74"/>
      <c r="AY103" s="77"/>
      <c r="AZ103" s="83"/>
      <c r="BA103" s="284"/>
      <c r="BB103" s="284"/>
      <c r="BC103" s="284"/>
      <c r="BD103" s="74"/>
      <c r="BE103" s="77"/>
      <c r="BF103" s="80">
        <v>9</v>
      </c>
      <c r="BG103" s="284"/>
      <c r="BH103" s="284"/>
      <c r="BI103" s="284">
        <v>8</v>
      </c>
      <c r="BJ103" s="147"/>
      <c r="BK103" s="74">
        <v>1</v>
      </c>
      <c r="BL103" s="75" t="s">
        <v>59</v>
      </c>
      <c r="BM103" s="83"/>
      <c r="BN103" s="284"/>
      <c r="BO103" s="284"/>
      <c r="BP103" s="284"/>
      <c r="BQ103" s="84"/>
      <c r="BR103" s="74"/>
      <c r="BS103" s="77"/>
      <c r="BT103" s="83"/>
      <c r="BU103" s="284"/>
      <c r="BV103" s="284"/>
      <c r="BW103" s="284"/>
      <c r="BX103" s="84"/>
      <c r="BY103" s="74"/>
      <c r="BZ103" s="77"/>
    </row>
    <row r="104" spans="1:78" s="37" customFormat="1" ht="30" customHeight="1" x14ac:dyDescent="0.35">
      <c r="A104" s="52" t="s">
        <v>19</v>
      </c>
      <c r="B104" s="339" t="s">
        <v>156</v>
      </c>
      <c r="C104" s="340"/>
      <c r="D104" s="17" t="s">
        <v>127</v>
      </c>
      <c r="E104" s="18">
        <f t="shared" si="512"/>
        <v>25</v>
      </c>
      <c r="F104" s="18">
        <f t="shared" si="513"/>
        <v>8</v>
      </c>
      <c r="G104" s="123">
        <f t="shared" si="514"/>
        <v>17</v>
      </c>
      <c r="H104" s="182">
        <v>9</v>
      </c>
      <c r="I104" s="176"/>
      <c r="J104" s="171"/>
      <c r="K104" s="183">
        <v>8</v>
      </c>
      <c r="L104" s="172"/>
      <c r="M104" s="32">
        <v>1</v>
      </c>
      <c r="N104" s="32">
        <v>0.5</v>
      </c>
      <c r="O104" s="32">
        <v>0.5</v>
      </c>
      <c r="P104" s="80"/>
      <c r="Q104" s="284"/>
      <c r="R104" s="284"/>
      <c r="S104" s="284"/>
      <c r="T104" s="74"/>
      <c r="U104" s="75"/>
      <c r="V104" s="83"/>
      <c r="W104" s="284"/>
      <c r="X104" s="284"/>
      <c r="Y104" s="284"/>
      <c r="Z104" s="74"/>
      <c r="AA104" s="75"/>
      <c r="AB104" s="83"/>
      <c r="AC104" s="284"/>
      <c r="AD104" s="284"/>
      <c r="AE104" s="284"/>
      <c r="AF104" s="74"/>
      <c r="AG104" s="77"/>
      <c r="AH104" s="80"/>
      <c r="AI104" s="284"/>
      <c r="AJ104" s="284"/>
      <c r="AK104" s="284"/>
      <c r="AL104" s="74"/>
      <c r="AM104" s="77"/>
      <c r="AN104" s="83"/>
      <c r="AO104" s="284"/>
      <c r="AP104" s="284"/>
      <c r="AQ104" s="284"/>
      <c r="AR104" s="74"/>
      <c r="AS104" s="77"/>
      <c r="AT104" s="83"/>
      <c r="AU104" s="284"/>
      <c r="AV104" s="284"/>
      <c r="AW104" s="284"/>
      <c r="AX104" s="74"/>
      <c r="AY104" s="77"/>
      <c r="AZ104" s="83"/>
      <c r="BA104" s="284"/>
      <c r="BB104" s="284"/>
      <c r="BC104" s="284"/>
      <c r="BD104" s="74"/>
      <c r="BE104" s="77"/>
      <c r="BF104" s="80">
        <v>9</v>
      </c>
      <c r="BG104" s="284"/>
      <c r="BH104" s="284"/>
      <c r="BI104" s="284">
        <v>8</v>
      </c>
      <c r="BJ104" s="147"/>
      <c r="BK104" s="74">
        <v>1</v>
      </c>
      <c r="BL104" s="75" t="s">
        <v>59</v>
      </c>
      <c r="BM104" s="83"/>
      <c r="BN104" s="284"/>
      <c r="BO104" s="284"/>
      <c r="BP104" s="284"/>
      <c r="BQ104" s="84"/>
      <c r="BR104" s="74"/>
      <c r="BS104" s="77"/>
      <c r="BT104" s="83"/>
      <c r="BU104" s="284"/>
      <c r="BV104" s="284"/>
      <c r="BW104" s="284"/>
      <c r="BX104" s="84"/>
      <c r="BY104" s="74"/>
      <c r="BZ104" s="77"/>
    </row>
    <row r="105" spans="1:78" s="37" customFormat="1" ht="30" customHeight="1" x14ac:dyDescent="0.35">
      <c r="A105" s="200"/>
      <c r="B105" s="364" t="s">
        <v>185</v>
      </c>
      <c r="C105" s="365"/>
      <c r="D105" s="200" t="s">
        <v>127</v>
      </c>
      <c r="E105" s="199">
        <f t="shared" si="512"/>
        <v>37.5</v>
      </c>
      <c r="F105" s="199">
        <f t="shared" si="513"/>
        <v>13.5</v>
      </c>
      <c r="G105" s="123">
        <f t="shared" si="514"/>
        <v>24</v>
      </c>
      <c r="H105" s="182">
        <v>8</v>
      </c>
      <c r="I105" s="178">
        <v>4</v>
      </c>
      <c r="J105" s="178"/>
      <c r="K105" s="178">
        <v>12</v>
      </c>
      <c r="L105" s="193"/>
      <c r="M105" s="32">
        <v>1.5</v>
      </c>
      <c r="N105" s="32">
        <v>1</v>
      </c>
      <c r="O105" s="32">
        <v>0.5</v>
      </c>
      <c r="P105" s="80"/>
      <c r="Q105" s="284"/>
      <c r="R105" s="284"/>
      <c r="S105" s="284"/>
      <c r="T105" s="74"/>
      <c r="U105" s="75"/>
      <c r="V105" s="83"/>
      <c r="W105" s="284"/>
      <c r="X105" s="284"/>
      <c r="Y105" s="284"/>
      <c r="Z105" s="74"/>
      <c r="AA105" s="75"/>
      <c r="AB105" s="83"/>
      <c r="AC105" s="284"/>
      <c r="AD105" s="284"/>
      <c r="AE105" s="284"/>
      <c r="AF105" s="74"/>
      <c r="AG105" s="77"/>
      <c r="AH105" s="80"/>
      <c r="AI105" s="284"/>
      <c r="AJ105" s="284"/>
      <c r="AK105" s="284"/>
      <c r="AL105" s="74"/>
      <c r="AM105" s="77"/>
      <c r="AN105" s="83"/>
      <c r="AO105" s="284"/>
      <c r="AP105" s="284"/>
      <c r="AQ105" s="284"/>
      <c r="AR105" s="74"/>
      <c r="AS105" s="77"/>
      <c r="AT105" s="83"/>
      <c r="AU105" s="284"/>
      <c r="AV105" s="284"/>
      <c r="AW105" s="284"/>
      <c r="AX105" s="74"/>
      <c r="AY105" s="77"/>
      <c r="AZ105" s="83"/>
      <c r="BA105" s="284"/>
      <c r="BB105" s="284"/>
      <c r="BC105" s="284"/>
      <c r="BD105" s="74"/>
      <c r="BE105" s="77"/>
      <c r="BF105" s="80">
        <v>8</v>
      </c>
      <c r="BG105" s="284">
        <v>4</v>
      </c>
      <c r="BH105" s="284"/>
      <c r="BI105" s="284">
        <v>12</v>
      </c>
      <c r="BJ105" s="147"/>
      <c r="BK105" s="74">
        <v>1.5</v>
      </c>
      <c r="BL105" s="75" t="s">
        <v>59</v>
      </c>
      <c r="BM105" s="83"/>
      <c r="BN105" s="284"/>
      <c r="BO105" s="284"/>
      <c r="BP105" s="284"/>
      <c r="BQ105" s="84"/>
      <c r="BR105" s="74"/>
      <c r="BS105" s="77"/>
      <c r="BT105" s="83"/>
      <c r="BU105" s="284"/>
      <c r="BV105" s="284"/>
      <c r="BW105" s="284"/>
      <c r="BX105" s="84"/>
      <c r="BY105" s="74"/>
      <c r="BZ105" s="77"/>
    </row>
    <row r="106" spans="1:78" s="37" customFormat="1" ht="30" customHeight="1" x14ac:dyDescent="0.35">
      <c r="A106" s="200">
        <v>5</v>
      </c>
      <c r="B106" s="364" t="s">
        <v>199</v>
      </c>
      <c r="C106" s="400"/>
      <c r="D106" s="200"/>
      <c r="E106" s="199"/>
      <c r="F106" s="199"/>
      <c r="G106" s="251"/>
      <c r="H106" s="252"/>
      <c r="I106" s="254"/>
      <c r="J106" s="254"/>
      <c r="K106" s="254"/>
      <c r="L106" s="252"/>
      <c r="M106" s="253"/>
      <c r="N106" s="253"/>
      <c r="O106" s="215"/>
      <c r="P106" s="147"/>
      <c r="Q106" s="147"/>
      <c r="R106" s="147"/>
      <c r="S106" s="147"/>
      <c r="T106" s="248"/>
      <c r="U106" s="249"/>
      <c r="V106" s="147"/>
      <c r="W106" s="147"/>
      <c r="X106" s="147"/>
      <c r="Y106" s="147"/>
      <c r="Z106" s="248"/>
      <c r="AA106" s="249"/>
      <c r="AB106" s="147"/>
      <c r="AC106" s="147"/>
      <c r="AD106" s="147"/>
      <c r="AE106" s="147"/>
      <c r="AF106" s="248"/>
      <c r="AG106" s="250"/>
      <c r="AH106" s="147"/>
      <c r="AI106" s="147"/>
      <c r="AJ106" s="147"/>
      <c r="AK106" s="147"/>
      <c r="AL106" s="248"/>
      <c r="AM106" s="250"/>
      <c r="AN106" s="147"/>
      <c r="AO106" s="147"/>
      <c r="AP106" s="147"/>
      <c r="AQ106" s="147"/>
      <c r="AR106" s="248"/>
      <c r="AS106" s="250"/>
      <c r="AT106" s="147"/>
      <c r="AU106" s="147"/>
      <c r="AV106" s="147"/>
      <c r="AW106" s="147"/>
      <c r="AX106" s="248"/>
      <c r="AY106" s="250"/>
      <c r="AZ106" s="147"/>
      <c r="BA106" s="147"/>
      <c r="BB106" s="147"/>
      <c r="BC106" s="147"/>
      <c r="BD106" s="248"/>
      <c r="BE106" s="250"/>
      <c r="BF106" s="147"/>
      <c r="BG106" s="147"/>
      <c r="BH106" s="147"/>
      <c r="BI106" s="147"/>
      <c r="BJ106" s="147"/>
      <c r="BK106" s="248"/>
      <c r="BL106" s="249"/>
      <c r="BM106" s="147"/>
      <c r="BN106" s="147"/>
      <c r="BO106" s="147"/>
      <c r="BP106" s="147"/>
      <c r="BQ106" s="147"/>
      <c r="BR106" s="248"/>
      <c r="BS106" s="250"/>
      <c r="BT106" s="147"/>
      <c r="BU106" s="147"/>
      <c r="BV106" s="147"/>
      <c r="BW106" s="147"/>
      <c r="BX106" s="147"/>
      <c r="BY106" s="248"/>
      <c r="BZ106" s="77"/>
    </row>
    <row r="107" spans="1:78" s="37" customFormat="1" ht="27.75" customHeight="1" x14ac:dyDescent="0.35">
      <c r="A107" s="200"/>
      <c r="B107" s="364" t="s">
        <v>179</v>
      </c>
      <c r="C107" s="365"/>
      <c r="D107" s="54"/>
      <c r="E107" s="199">
        <f>SUM(E108:E112)</f>
        <v>175</v>
      </c>
      <c r="F107" s="199">
        <f t="shared" ref="F107:O107" si="515">SUM(F108:F112)</f>
        <v>62</v>
      </c>
      <c r="G107" s="199">
        <f t="shared" si="515"/>
        <v>113</v>
      </c>
      <c r="H107" s="199">
        <f t="shared" si="515"/>
        <v>41</v>
      </c>
      <c r="I107" s="199">
        <f t="shared" si="515"/>
        <v>16</v>
      </c>
      <c r="J107" s="199">
        <f t="shared" si="515"/>
        <v>0</v>
      </c>
      <c r="K107" s="199">
        <f t="shared" si="515"/>
        <v>56</v>
      </c>
      <c r="L107" s="199"/>
      <c r="M107" s="277">
        <f>SUM(M108:M112)</f>
        <v>7</v>
      </c>
      <c r="N107" s="199">
        <f t="shared" si="515"/>
        <v>4.5</v>
      </c>
      <c r="O107" s="199">
        <f t="shared" si="515"/>
        <v>2.5</v>
      </c>
      <c r="P107" s="199">
        <f t="shared" ref="P107" si="516">SUM(P108:P112)</f>
        <v>0</v>
      </c>
      <c r="Q107" s="199">
        <f t="shared" ref="Q107" si="517">SUM(Q108:Q112)</f>
        <v>0</v>
      </c>
      <c r="R107" s="199">
        <f t="shared" ref="R107" si="518">SUM(R108:R112)</f>
        <v>0</v>
      </c>
      <c r="S107" s="199">
        <f t="shared" ref="S107" si="519">SUM(S108:S112)</f>
        <v>0</v>
      </c>
      <c r="T107" s="199">
        <f t="shared" ref="T107" si="520">SUM(T108:T112)</f>
        <v>0</v>
      </c>
      <c r="U107" s="199">
        <f t="shared" ref="U107" si="521">SUM(U108:U112)</f>
        <v>0</v>
      </c>
      <c r="V107" s="199">
        <f t="shared" ref="V107" si="522">SUM(V108:V112)</f>
        <v>0</v>
      </c>
      <c r="W107" s="199">
        <f t="shared" ref="W107" si="523">SUM(W108:W112)</f>
        <v>0</v>
      </c>
      <c r="X107" s="199">
        <f t="shared" ref="X107" si="524">SUM(X108:X112)</f>
        <v>0</v>
      </c>
      <c r="Y107" s="199">
        <f t="shared" ref="Y107" si="525">SUM(Y108:Y112)</f>
        <v>0</v>
      </c>
      <c r="Z107" s="199">
        <f t="shared" ref="Z107" si="526">SUM(Z108:Z112)</f>
        <v>0</v>
      </c>
      <c r="AA107" s="199">
        <f t="shared" ref="AA107" si="527">SUM(AA108:AA112)</f>
        <v>0</v>
      </c>
      <c r="AB107" s="199">
        <f t="shared" ref="AB107" si="528">SUM(AB108:AB112)</f>
        <v>0</v>
      </c>
      <c r="AC107" s="199">
        <f t="shared" ref="AC107" si="529">SUM(AC108:AC112)</f>
        <v>0</v>
      </c>
      <c r="AD107" s="199">
        <f t="shared" ref="AD107" si="530">SUM(AD108:AD112)</f>
        <v>0</v>
      </c>
      <c r="AE107" s="199">
        <f t="shared" ref="AE107" si="531">SUM(AE108:AE112)</f>
        <v>0</v>
      </c>
      <c r="AF107" s="199">
        <f t="shared" ref="AF107" si="532">SUM(AF108:AF112)</f>
        <v>0</v>
      </c>
      <c r="AG107" s="199">
        <f t="shared" ref="AG107" si="533">SUM(AG108:AG112)</f>
        <v>0</v>
      </c>
      <c r="AH107" s="199">
        <f t="shared" ref="AH107" si="534">SUM(AH108:AH112)</f>
        <v>0</v>
      </c>
      <c r="AI107" s="199">
        <f t="shared" ref="AI107" si="535">SUM(AI108:AI112)</f>
        <v>0</v>
      </c>
      <c r="AJ107" s="199">
        <f t="shared" ref="AJ107" si="536">SUM(AJ108:AJ112)</f>
        <v>0</v>
      </c>
      <c r="AK107" s="199">
        <f t="shared" ref="AK107" si="537">SUM(AK108:AK112)</f>
        <v>0</v>
      </c>
      <c r="AL107" s="199">
        <f t="shared" ref="AL107" si="538">SUM(AL108:AL112)</f>
        <v>0</v>
      </c>
      <c r="AM107" s="199">
        <f t="shared" ref="AM107" si="539">SUM(AM108:AM112)</f>
        <v>0</v>
      </c>
      <c r="AN107" s="199">
        <f t="shared" ref="AN107" si="540">SUM(AN108:AN112)</f>
        <v>0</v>
      </c>
      <c r="AO107" s="199">
        <f t="shared" ref="AO107" si="541">SUM(AO108:AO112)</f>
        <v>0</v>
      </c>
      <c r="AP107" s="199">
        <f t="shared" ref="AP107" si="542">SUM(AP108:AP112)</f>
        <v>0</v>
      </c>
      <c r="AQ107" s="199">
        <f t="shared" ref="AQ107" si="543">SUM(AQ108:AQ112)</f>
        <v>0</v>
      </c>
      <c r="AR107" s="199">
        <f t="shared" ref="AR107" si="544">SUM(AR108:AR112)</f>
        <v>0</v>
      </c>
      <c r="AS107" s="199">
        <f t="shared" ref="AS107" si="545">SUM(AS108:AS112)</f>
        <v>0</v>
      </c>
      <c r="AT107" s="199">
        <f t="shared" ref="AT107" si="546">SUM(AT108:AT112)</f>
        <v>0</v>
      </c>
      <c r="AU107" s="199">
        <f t="shared" ref="AU107" si="547">SUM(AU108:AU112)</f>
        <v>0</v>
      </c>
      <c r="AV107" s="199">
        <f t="shared" ref="AV107" si="548">SUM(AV108:AV112)</f>
        <v>0</v>
      </c>
      <c r="AW107" s="199">
        <f t="shared" ref="AW107" si="549">SUM(AW108:AW112)</f>
        <v>0</v>
      </c>
      <c r="AX107" s="199">
        <f t="shared" ref="AX107" si="550">SUM(AX108:AX112)</f>
        <v>0</v>
      </c>
      <c r="AY107" s="199">
        <f t="shared" ref="AY107" si="551">SUM(AY108:AY112)</f>
        <v>0</v>
      </c>
      <c r="AZ107" s="199">
        <f t="shared" ref="AZ107" si="552">SUM(AZ108:AZ112)</f>
        <v>0</v>
      </c>
      <c r="BA107" s="199">
        <f t="shared" ref="BA107" si="553">SUM(BA108:BA112)</f>
        <v>0</v>
      </c>
      <c r="BB107" s="199">
        <f t="shared" ref="BB107" si="554">SUM(BB108:BB112)</f>
        <v>0</v>
      </c>
      <c r="BC107" s="199">
        <f t="shared" ref="BC107" si="555">SUM(BC108:BC112)</f>
        <v>0</v>
      </c>
      <c r="BD107" s="199">
        <f t="shared" ref="BD107" si="556">SUM(BD108:BD112)</f>
        <v>0</v>
      </c>
      <c r="BE107" s="199">
        <f t="shared" ref="BE107" si="557">SUM(BE108:BE112)</f>
        <v>0</v>
      </c>
      <c r="BF107" s="199">
        <f t="shared" ref="BF107" si="558">SUM(BF108:BF112)</f>
        <v>8</v>
      </c>
      <c r="BG107" s="199">
        <f t="shared" ref="BG107" si="559">SUM(BG108:BG112)</f>
        <v>4</v>
      </c>
      <c r="BH107" s="199">
        <f t="shared" ref="BH107" si="560">SUM(BH108:BH112)</f>
        <v>0</v>
      </c>
      <c r="BI107" s="199">
        <f t="shared" ref="BI107" si="561">SUM(BI108:BI112)</f>
        <v>12</v>
      </c>
      <c r="BJ107" s="199"/>
      <c r="BK107" s="199">
        <f t="shared" ref="BK107" si="562">SUM(BK108:BK112)</f>
        <v>1.5</v>
      </c>
      <c r="BL107" s="199">
        <f t="shared" ref="BL107" si="563">SUM(BL108:BL112)</f>
        <v>0</v>
      </c>
      <c r="BM107" s="199">
        <f t="shared" ref="BM107" si="564">SUM(BM108:BM112)</f>
        <v>33</v>
      </c>
      <c r="BN107" s="199">
        <f t="shared" ref="BN107" si="565">SUM(BN108:BN112)</f>
        <v>12</v>
      </c>
      <c r="BO107" s="199">
        <f t="shared" ref="BO107" si="566">SUM(BO108:BO112)</f>
        <v>0</v>
      </c>
      <c r="BP107" s="199">
        <f t="shared" ref="BP107" si="567">SUM(BP108:BP112)</f>
        <v>44</v>
      </c>
      <c r="BQ107" s="199">
        <f t="shared" ref="BQ107" si="568">SUM(BQ108:BQ112)</f>
        <v>0</v>
      </c>
      <c r="BR107" s="199">
        <f t="shared" ref="BR107" si="569">SUM(BR108:BR112)</f>
        <v>5.5</v>
      </c>
      <c r="BS107" s="199"/>
      <c r="BT107" s="199">
        <f t="shared" ref="BT107" si="570">SUM(BT108:BT112)</f>
        <v>0</v>
      </c>
      <c r="BU107" s="199">
        <f t="shared" ref="BU107" si="571">SUM(BU108:BU112)</f>
        <v>0</v>
      </c>
      <c r="BV107" s="199">
        <f t="shared" ref="BV107" si="572">SUM(BV108:BV112)</f>
        <v>0</v>
      </c>
      <c r="BW107" s="199">
        <f t="shared" ref="BW107" si="573">SUM(BW108:BW112)</f>
        <v>0</v>
      </c>
      <c r="BX107" s="199">
        <f t="shared" ref="BX107" si="574">SUM(BX108:BX112)</f>
        <v>0</v>
      </c>
      <c r="BY107" s="199">
        <f t="shared" ref="BY107" si="575">SUM(BY108:BY112)</f>
        <v>0</v>
      </c>
      <c r="BZ107" s="202"/>
    </row>
    <row r="108" spans="1:78" s="37" customFormat="1" ht="30" customHeight="1" x14ac:dyDescent="0.35">
      <c r="A108" s="52" t="s">
        <v>1</v>
      </c>
      <c r="B108" s="339" t="s">
        <v>90</v>
      </c>
      <c r="C108" s="363"/>
      <c r="D108" s="154" t="s">
        <v>198</v>
      </c>
      <c r="E108" s="18">
        <f>M108*25</f>
        <v>37.5</v>
      </c>
      <c r="F108" s="18">
        <f>M108*25-G108</f>
        <v>13.5</v>
      </c>
      <c r="G108" s="123">
        <f>SUM(H108:K108)</f>
        <v>24</v>
      </c>
      <c r="H108" s="182">
        <v>8</v>
      </c>
      <c r="I108" s="178">
        <v>4</v>
      </c>
      <c r="J108" s="178"/>
      <c r="K108" s="178">
        <v>12</v>
      </c>
      <c r="L108" s="193"/>
      <c r="M108" s="32">
        <v>1.5</v>
      </c>
      <c r="N108" s="54">
        <v>1</v>
      </c>
      <c r="O108" s="32">
        <v>0.5</v>
      </c>
      <c r="P108" s="80"/>
      <c r="Q108" s="284"/>
      <c r="R108" s="284"/>
      <c r="S108" s="284"/>
      <c r="T108" s="74"/>
      <c r="U108" s="75"/>
      <c r="V108" s="83"/>
      <c r="W108" s="284"/>
      <c r="X108" s="284"/>
      <c r="Y108" s="284"/>
      <c r="Z108" s="74"/>
      <c r="AA108" s="75"/>
      <c r="AB108" s="83"/>
      <c r="AC108" s="284"/>
      <c r="AD108" s="284"/>
      <c r="AE108" s="284"/>
      <c r="AF108" s="74"/>
      <c r="AG108" s="77"/>
      <c r="AH108" s="80"/>
      <c r="AI108" s="284"/>
      <c r="AJ108" s="284"/>
      <c r="AK108" s="284"/>
      <c r="AL108" s="74"/>
      <c r="AM108" s="77"/>
      <c r="AN108" s="83"/>
      <c r="AO108" s="284"/>
      <c r="AP108" s="284"/>
      <c r="AQ108" s="284"/>
      <c r="AR108" s="74"/>
      <c r="AS108" s="77"/>
      <c r="AT108" s="83"/>
      <c r="AU108" s="284"/>
      <c r="AV108" s="284"/>
      <c r="AW108" s="284"/>
      <c r="AX108" s="74"/>
      <c r="AY108" s="77"/>
      <c r="AZ108" s="83"/>
      <c r="BA108" s="284"/>
      <c r="BB108" s="284"/>
      <c r="BC108" s="284"/>
      <c r="BD108" s="74"/>
      <c r="BE108" s="77"/>
      <c r="BF108" s="80"/>
      <c r="BG108" s="284"/>
      <c r="BH108" s="284"/>
      <c r="BI108" s="284"/>
      <c r="BJ108" s="147"/>
      <c r="BK108" s="74"/>
      <c r="BL108" s="75"/>
      <c r="BM108" s="83">
        <v>8</v>
      </c>
      <c r="BN108" s="284">
        <v>4</v>
      </c>
      <c r="BO108" s="284"/>
      <c r="BP108" s="284">
        <v>12</v>
      </c>
      <c r="BQ108" s="84"/>
      <c r="BR108" s="74">
        <v>1.5</v>
      </c>
      <c r="BS108" s="77" t="s">
        <v>59</v>
      </c>
      <c r="BT108" s="83"/>
      <c r="BU108" s="284"/>
      <c r="BV108" s="284"/>
      <c r="BW108" s="284"/>
      <c r="BX108" s="84"/>
      <c r="BY108" s="74"/>
      <c r="BZ108" s="77"/>
    </row>
    <row r="109" spans="1:78" s="37" customFormat="1" ht="30" customHeight="1" x14ac:dyDescent="0.35">
      <c r="A109" s="52" t="s">
        <v>3</v>
      </c>
      <c r="B109" s="339" t="s">
        <v>150</v>
      </c>
      <c r="C109" s="363"/>
      <c r="D109" s="154" t="s">
        <v>198</v>
      </c>
      <c r="E109" s="18">
        <f>M109*25</f>
        <v>37.5</v>
      </c>
      <c r="F109" s="18">
        <f>M109*25-G109</f>
        <v>13.5</v>
      </c>
      <c r="G109" s="123">
        <f t="shared" ref="G109:G112" si="576">SUM(H109:K109)</f>
        <v>24</v>
      </c>
      <c r="H109" s="182">
        <v>8</v>
      </c>
      <c r="I109" s="178">
        <v>4</v>
      </c>
      <c r="J109" s="178"/>
      <c r="K109" s="178">
        <v>12</v>
      </c>
      <c r="L109" s="193"/>
      <c r="M109" s="32">
        <v>1.5</v>
      </c>
      <c r="N109" s="32">
        <v>1</v>
      </c>
      <c r="O109" s="32">
        <v>0.5</v>
      </c>
      <c r="P109" s="80"/>
      <c r="Q109" s="284"/>
      <c r="R109" s="284"/>
      <c r="S109" s="284"/>
      <c r="T109" s="74"/>
      <c r="U109" s="75"/>
      <c r="V109" s="83"/>
      <c r="W109" s="284"/>
      <c r="X109" s="284"/>
      <c r="Y109" s="284"/>
      <c r="Z109" s="74"/>
      <c r="AA109" s="75"/>
      <c r="AB109" s="83"/>
      <c r="AC109" s="284"/>
      <c r="AD109" s="284"/>
      <c r="AE109" s="284"/>
      <c r="AF109" s="74"/>
      <c r="AG109" s="77"/>
      <c r="AH109" s="80"/>
      <c r="AI109" s="284"/>
      <c r="AJ109" s="284"/>
      <c r="AK109" s="284"/>
      <c r="AL109" s="74"/>
      <c r="AM109" s="77"/>
      <c r="AN109" s="83"/>
      <c r="AO109" s="284"/>
      <c r="AP109" s="284"/>
      <c r="AQ109" s="284"/>
      <c r="AR109" s="74"/>
      <c r="AS109" s="77"/>
      <c r="AT109" s="83"/>
      <c r="AU109" s="284"/>
      <c r="AV109" s="284"/>
      <c r="AW109" s="284"/>
      <c r="AX109" s="74"/>
      <c r="AY109" s="77"/>
      <c r="AZ109" s="83"/>
      <c r="BA109" s="284"/>
      <c r="BB109" s="284"/>
      <c r="BC109" s="284"/>
      <c r="BD109" s="74"/>
      <c r="BE109" s="77"/>
      <c r="BF109" s="80"/>
      <c r="BG109" s="284"/>
      <c r="BH109" s="284"/>
      <c r="BI109" s="284"/>
      <c r="BJ109" s="147"/>
      <c r="BK109" s="74"/>
      <c r="BL109" s="75"/>
      <c r="BM109" s="83">
        <v>8</v>
      </c>
      <c r="BN109" s="284">
        <v>4</v>
      </c>
      <c r="BO109" s="284"/>
      <c r="BP109" s="284">
        <v>12</v>
      </c>
      <c r="BQ109" s="84"/>
      <c r="BR109" s="74">
        <v>1.5</v>
      </c>
      <c r="BS109" s="77" t="s">
        <v>59</v>
      </c>
      <c r="BT109" s="83"/>
      <c r="BU109" s="284"/>
      <c r="BV109" s="284"/>
      <c r="BW109" s="284"/>
      <c r="BX109" s="84"/>
      <c r="BY109" s="74"/>
      <c r="BZ109" s="77"/>
    </row>
    <row r="110" spans="1:78" s="37" customFormat="1" ht="30" customHeight="1" x14ac:dyDescent="0.35">
      <c r="A110" s="52" t="s">
        <v>12</v>
      </c>
      <c r="B110" s="339" t="s">
        <v>167</v>
      </c>
      <c r="C110" s="340"/>
      <c r="D110" s="154" t="s">
        <v>198</v>
      </c>
      <c r="E110" s="18">
        <v>25</v>
      </c>
      <c r="F110" s="18">
        <v>8</v>
      </c>
      <c r="G110" s="123">
        <f t="shared" si="576"/>
        <v>17</v>
      </c>
      <c r="H110" s="182">
        <v>9</v>
      </c>
      <c r="I110" s="178"/>
      <c r="J110" s="178"/>
      <c r="K110" s="178">
        <v>8</v>
      </c>
      <c r="L110" s="193"/>
      <c r="M110" s="32">
        <v>1</v>
      </c>
      <c r="N110" s="32">
        <v>0.5</v>
      </c>
      <c r="O110" s="32">
        <v>0.5</v>
      </c>
      <c r="P110" s="80"/>
      <c r="Q110" s="284"/>
      <c r="R110" s="284"/>
      <c r="S110" s="284"/>
      <c r="T110" s="74"/>
      <c r="U110" s="75"/>
      <c r="V110" s="83"/>
      <c r="W110" s="284"/>
      <c r="X110" s="284"/>
      <c r="Y110" s="284"/>
      <c r="Z110" s="74"/>
      <c r="AA110" s="75"/>
      <c r="AB110" s="83"/>
      <c r="AC110" s="284"/>
      <c r="AD110" s="284"/>
      <c r="AE110" s="284"/>
      <c r="AF110" s="74"/>
      <c r="AG110" s="77"/>
      <c r="AH110" s="80"/>
      <c r="AI110" s="284"/>
      <c r="AJ110" s="284"/>
      <c r="AK110" s="284"/>
      <c r="AL110" s="74"/>
      <c r="AM110" s="77"/>
      <c r="AN110" s="83"/>
      <c r="AO110" s="284"/>
      <c r="AP110" s="284"/>
      <c r="AQ110" s="284"/>
      <c r="AR110" s="74"/>
      <c r="AS110" s="77"/>
      <c r="AT110" s="83"/>
      <c r="AU110" s="284"/>
      <c r="AV110" s="284"/>
      <c r="AW110" s="284"/>
      <c r="AX110" s="74"/>
      <c r="AY110" s="77"/>
      <c r="AZ110" s="83"/>
      <c r="BA110" s="284"/>
      <c r="BB110" s="284"/>
      <c r="BC110" s="284"/>
      <c r="BD110" s="74"/>
      <c r="BE110" s="77"/>
      <c r="BF110" s="80"/>
      <c r="BG110" s="284"/>
      <c r="BH110" s="284"/>
      <c r="BI110" s="284"/>
      <c r="BJ110" s="147"/>
      <c r="BK110" s="74"/>
      <c r="BL110" s="75"/>
      <c r="BM110" s="83">
        <v>9</v>
      </c>
      <c r="BN110" s="284"/>
      <c r="BO110" s="284"/>
      <c r="BP110" s="284">
        <v>8</v>
      </c>
      <c r="BQ110" s="84"/>
      <c r="BR110" s="74">
        <v>1</v>
      </c>
      <c r="BS110" s="77" t="s">
        <v>59</v>
      </c>
      <c r="BT110" s="83"/>
      <c r="BU110" s="284"/>
      <c r="BV110" s="284"/>
      <c r="BW110" s="284"/>
      <c r="BX110" s="84"/>
      <c r="BY110" s="74"/>
      <c r="BZ110" s="77"/>
    </row>
    <row r="111" spans="1:78" s="37" customFormat="1" ht="30" customHeight="1" x14ac:dyDescent="0.35">
      <c r="A111" s="52" t="s">
        <v>13</v>
      </c>
      <c r="B111" s="339" t="s">
        <v>15</v>
      </c>
      <c r="C111" s="363"/>
      <c r="D111" s="154" t="s">
        <v>127</v>
      </c>
      <c r="E111" s="18">
        <f>M111*25</f>
        <v>37.5</v>
      </c>
      <c r="F111" s="18">
        <f>M111*25-G111</f>
        <v>13.5</v>
      </c>
      <c r="G111" s="123">
        <f t="shared" si="576"/>
        <v>24</v>
      </c>
      <c r="H111" s="182">
        <v>8</v>
      </c>
      <c r="I111" s="178">
        <v>4</v>
      </c>
      <c r="J111" s="178"/>
      <c r="K111" s="178">
        <v>12</v>
      </c>
      <c r="L111" s="193"/>
      <c r="M111" s="32">
        <v>1.5</v>
      </c>
      <c r="N111" s="32">
        <v>1</v>
      </c>
      <c r="O111" s="32">
        <v>0.5</v>
      </c>
      <c r="P111" s="80"/>
      <c r="Q111" s="284"/>
      <c r="R111" s="284"/>
      <c r="S111" s="284"/>
      <c r="T111" s="74"/>
      <c r="U111" s="75"/>
      <c r="V111" s="83"/>
      <c r="W111" s="284"/>
      <c r="X111" s="284"/>
      <c r="Y111" s="284"/>
      <c r="Z111" s="74"/>
      <c r="AA111" s="75"/>
      <c r="AB111" s="83"/>
      <c r="AC111" s="284"/>
      <c r="AD111" s="284"/>
      <c r="AE111" s="284"/>
      <c r="AF111" s="74"/>
      <c r="AG111" s="77"/>
      <c r="AH111" s="80"/>
      <c r="AI111" s="284"/>
      <c r="AJ111" s="284"/>
      <c r="AK111" s="284"/>
      <c r="AL111" s="74"/>
      <c r="AM111" s="77"/>
      <c r="AN111" s="83"/>
      <c r="AO111" s="284"/>
      <c r="AP111" s="284"/>
      <c r="AQ111" s="284"/>
      <c r="AR111" s="74"/>
      <c r="AS111" s="77"/>
      <c r="AT111" s="83"/>
      <c r="AU111" s="284"/>
      <c r="AV111" s="284"/>
      <c r="AW111" s="284"/>
      <c r="AX111" s="74"/>
      <c r="AY111" s="77"/>
      <c r="AZ111" s="83"/>
      <c r="BA111" s="284"/>
      <c r="BB111" s="284"/>
      <c r="BC111" s="284"/>
      <c r="BD111" s="74"/>
      <c r="BE111" s="77"/>
      <c r="BF111" s="80">
        <v>8</v>
      </c>
      <c r="BG111" s="284">
        <v>4</v>
      </c>
      <c r="BH111" s="284"/>
      <c r="BI111" s="284">
        <v>12</v>
      </c>
      <c r="BJ111" s="147"/>
      <c r="BK111" s="74">
        <v>1.5</v>
      </c>
      <c r="BL111" s="75" t="s">
        <v>59</v>
      </c>
      <c r="BM111" s="83"/>
      <c r="BN111" s="284"/>
      <c r="BO111" s="284"/>
      <c r="BP111" s="284"/>
      <c r="BQ111" s="84"/>
      <c r="BR111" s="74"/>
      <c r="BS111" s="77"/>
      <c r="BT111" s="83"/>
      <c r="BU111" s="284"/>
      <c r="BV111" s="284"/>
      <c r="BW111" s="284"/>
      <c r="BX111" s="84"/>
      <c r="BY111" s="74"/>
      <c r="BZ111" s="77"/>
    </row>
    <row r="112" spans="1:78" s="37" customFormat="1" ht="30" customHeight="1" x14ac:dyDescent="0.35">
      <c r="A112" s="52" t="s">
        <v>16</v>
      </c>
      <c r="B112" s="339" t="s">
        <v>92</v>
      </c>
      <c r="C112" s="363"/>
      <c r="D112" s="154" t="s">
        <v>198</v>
      </c>
      <c r="E112" s="18">
        <f>M112*25</f>
        <v>37.5</v>
      </c>
      <c r="F112" s="18">
        <f>M112*25-G112</f>
        <v>13.5</v>
      </c>
      <c r="G112" s="123">
        <f t="shared" si="576"/>
        <v>24</v>
      </c>
      <c r="H112" s="182">
        <v>8</v>
      </c>
      <c r="I112" s="178">
        <v>4</v>
      </c>
      <c r="J112" s="178"/>
      <c r="K112" s="178">
        <v>12</v>
      </c>
      <c r="L112" s="193"/>
      <c r="M112" s="32">
        <v>1.5</v>
      </c>
      <c r="N112" s="32">
        <v>1</v>
      </c>
      <c r="O112" s="54">
        <v>0.5</v>
      </c>
      <c r="P112" s="80"/>
      <c r="Q112" s="284"/>
      <c r="R112" s="284"/>
      <c r="S112" s="284"/>
      <c r="T112" s="74"/>
      <c r="U112" s="75"/>
      <c r="V112" s="83"/>
      <c r="W112" s="284"/>
      <c r="X112" s="284"/>
      <c r="Y112" s="284"/>
      <c r="Z112" s="74"/>
      <c r="AA112" s="75"/>
      <c r="AB112" s="83"/>
      <c r="AC112" s="284"/>
      <c r="AD112" s="284"/>
      <c r="AE112" s="284"/>
      <c r="AF112" s="74"/>
      <c r="AG112" s="77"/>
      <c r="AH112" s="80"/>
      <c r="AI112" s="284"/>
      <c r="AJ112" s="284"/>
      <c r="AK112" s="284"/>
      <c r="AL112" s="74"/>
      <c r="AM112" s="77"/>
      <c r="AN112" s="83"/>
      <c r="AO112" s="284"/>
      <c r="AP112" s="284"/>
      <c r="AQ112" s="284"/>
      <c r="AR112" s="74"/>
      <c r="AS112" s="77"/>
      <c r="AT112" s="83"/>
      <c r="AU112" s="284"/>
      <c r="AV112" s="284"/>
      <c r="AW112" s="284"/>
      <c r="AX112" s="74"/>
      <c r="AY112" s="77"/>
      <c r="AZ112" s="83"/>
      <c r="BA112" s="284"/>
      <c r="BB112" s="284"/>
      <c r="BC112" s="284"/>
      <c r="BD112" s="74"/>
      <c r="BE112" s="77"/>
      <c r="BF112" s="80"/>
      <c r="BG112" s="284"/>
      <c r="BH112" s="284"/>
      <c r="BI112" s="284"/>
      <c r="BJ112" s="147"/>
      <c r="BK112" s="74"/>
      <c r="BL112" s="75"/>
      <c r="BM112" s="83">
        <v>8</v>
      </c>
      <c r="BN112" s="284">
        <v>4</v>
      </c>
      <c r="BO112" s="284"/>
      <c r="BP112" s="284">
        <v>12</v>
      </c>
      <c r="BQ112" s="84"/>
      <c r="BR112" s="74">
        <v>1.5</v>
      </c>
      <c r="BS112" s="77" t="s">
        <v>59</v>
      </c>
      <c r="BT112" s="83"/>
      <c r="BU112" s="284"/>
      <c r="BV112" s="284"/>
      <c r="BW112" s="284"/>
      <c r="BX112" s="84"/>
      <c r="BY112" s="74"/>
      <c r="BZ112" s="77"/>
    </row>
    <row r="113" spans="1:86" s="37" customFormat="1" ht="30" customHeight="1" x14ac:dyDescent="0.35">
      <c r="A113" s="74"/>
      <c r="B113" s="391" t="s">
        <v>181</v>
      </c>
      <c r="C113" s="392"/>
      <c r="D113" s="54"/>
      <c r="E113" s="199">
        <f>SUM(E114:E121)</f>
        <v>262.5</v>
      </c>
      <c r="F113" s="199">
        <f t="shared" ref="F113:O113" si="577">SUM(F114:F121)</f>
        <v>91.5</v>
      </c>
      <c r="G113" s="199">
        <f t="shared" si="577"/>
        <v>171</v>
      </c>
      <c r="H113" s="199">
        <f t="shared" si="577"/>
        <v>67</v>
      </c>
      <c r="I113" s="199">
        <f t="shared" si="577"/>
        <v>20</v>
      </c>
      <c r="J113" s="199">
        <f t="shared" si="577"/>
        <v>0</v>
      </c>
      <c r="K113" s="199">
        <f t="shared" si="577"/>
        <v>84</v>
      </c>
      <c r="L113" s="199"/>
      <c r="M113" s="277">
        <f t="shared" si="577"/>
        <v>10.5</v>
      </c>
      <c r="N113" s="199">
        <f t="shared" si="577"/>
        <v>6.5</v>
      </c>
      <c r="O113" s="199">
        <f t="shared" si="577"/>
        <v>4</v>
      </c>
      <c r="P113" s="199">
        <f t="shared" ref="P113" si="578">SUM(P114:P121)</f>
        <v>0</v>
      </c>
      <c r="Q113" s="199">
        <f t="shared" ref="Q113" si="579">SUM(Q114:Q121)</f>
        <v>0</v>
      </c>
      <c r="R113" s="199">
        <f t="shared" ref="R113" si="580">SUM(R114:R121)</f>
        <v>0</v>
      </c>
      <c r="S113" s="199">
        <f t="shared" ref="S113" si="581">SUM(S114:S121)</f>
        <v>0</v>
      </c>
      <c r="T113" s="199">
        <f t="shared" ref="T113" si="582">SUM(T114:T121)</f>
        <v>0</v>
      </c>
      <c r="U113" s="199">
        <f t="shared" ref="U113" si="583">SUM(U114:U121)</f>
        <v>0</v>
      </c>
      <c r="V113" s="199">
        <f t="shared" ref="V113" si="584">SUM(V114:V121)</f>
        <v>0</v>
      </c>
      <c r="W113" s="199">
        <f t="shared" ref="W113" si="585">SUM(W114:W121)</f>
        <v>0</v>
      </c>
      <c r="X113" s="199">
        <f t="shared" ref="X113" si="586">SUM(X114:X121)</f>
        <v>0</v>
      </c>
      <c r="Y113" s="199">
        <f t="shared" ref="Y113" si="587">SUM(Y114:Y121)</f>
        <v>0</v>
      </c>
      <c r="Z113" s="199">
        <f t="shared" ref="Z113" si="588">SUM(Z114:Z121)</f>
        <v>0</v>
      </c>
      <c r="AA113" s="199">
        <f t="shared" ref="AA113" si="589">SUM(AA114:AA121)</f>
        <v>0</v>
      </c>
      <c r="AB113" s="199">
        <f t="shared" ref="AB113" si="590">SUM(AB114:AB121)</f>
        <v>0</v>
      </c>
      <c r="AC113" s="199">
        <f t="shared" ref="AC113" si="591">SUM(AC114:AC121)</f>
        <v>0</v>
      </c>
      <c r="AD113" s="199">
        <f t="shared" ref="AD113" si="592">SUM(AD114:AD121)</f>
        <v>0</v>
      </c>
      <c r="AE113" s="199">
        <f t="shared" ref="AE113" si="593">SUM(AE114:AE121)</f>
        <v>0</v>
      </c>
      <c r="AF113" s="199">
        <f t="shared" ref="AF113" si="594">SUM(AF114:AF121)</f>
        <v>0</v>
      </c>
      <c r="AG113" s="199">
        <f t="shared" ref="AG113" si="595">SUM(AG114:AG121)</f>
        <v>0</v>
      </c>
      <c r="AH113" s="199">
        <f t="shared" ref="AH113" si="596">SUM(AH114:AH121)</f>
        <v>0</v>
      </c>
      <c r="AI113" s="199">
        <f t="shared" ref="AI113" si="597">SUM(AI114:AI121)</f>
        <v>0</v>
      </c>
      <c r="AJ113" s="199">
        <f t="shared" ref="AJ113" si="598">SUM(AJ114:AJ121)</f>
        <v>0</v>
      </c>
      <c r="AK113" s="199">
        <f t="shared" ref="AK113" si="599">SUM(AK114:AK121)</f>
        <v>0</v>
      </c>
      <c r="AL113" s="199">
        <f t="shared" ref="AL113" si="600">SUM(AL114:AL121)</f>
        <v>0</v>
      </c>
      <c r="AM113" s="199">
        <f t="shared" ref="AM113" si="601">SUM(AM114:AM121)</f>
        <v>0</v>
      </c>
      <c r="AN113" s="199">
        <f t="shared" ref="AN113" si="602">SUM(AN114:AN121)</f>
        <v>0</v>
      </c>
      <c r="AO113" s="199">
        <f t="shared" ref="AO113" si="603">SUM(AO114:AO121)</f>
        <v>0</v>
      </c>
      <c r="AP113" s="199">
        <f t="shared" ref="AP113" si="604">SUM(AP114:AP121)</f>
        <v>0</v>
      </c>
      <c r="AQ113" s="199">
        <f t="shared" ref="AQ113" si="605">SUM(AQ114:AQ121)</f>
        <v>0</v>
      </c>
      <c r="AR113" s="199">
        <f t="shared" ref="AR113" si="606">SUM(AR114:AR121)</f>
        <v>0</v>
      </c>
      <c r="AS113" s="199">
        <f t="shared" ref="AS113" si="607">SUM(AS114:AS121)</f>
        <v>0</v>
      </c>
      <c r="AT113" s="199">
        <f t="shared" ref="AT113" si="608">SUM(AT114:AT121)</f>
        <v>0</v>
      </c>
      <c r="AU113" s="199">
        <f t="shared" ref="AU113" si="609">SUM(AU114:AU121)</f>
        <v>0</v>
      </c>
      <c r="AV113" s="199">
        <f t="shared" ref="AV113" si="610">SUM(AV114:AV121)</f>
        <v>0</v>
      </c>
      <c r="AW113" s="199">
        <f t="shared" ref="AW113" si="611">SUM(AW114:AW121)</f>
        <v>0</v>
      </c>
      <c r="AX113" s="199">
        <f t="shared" ref="AX113" si="612">SUM(AX114:AX121)</f>
        <v>0</v>
      </c>
      <c r="AY113" s="199">
        <f t="shared" ref="AY113" si="613">SUM(AY114:AY121)</f>
        <v>0</v>
      </c>
      <c r="AZ113" s="199">
        <f t="shared" ref="AZ113" si="614">SUM(AZ114:AZ121)</f>
        <v>0</v>
      </c>
      <c r="BA113" s="199">
        <f t="shared" ref="BA113" si="615">SUM(BA114:BA121)</f>
        <v>0</v>
      </c>
      <c r="BB113" s="199">
        <f t="shared" ref="BB113" si="616">SUM(BB114:BB121)</f>
        <v>0</v>
      </c>
      <c r="BC113" s="199">
        <f t="shared" ref="BC113" si="617">SUM(BC114:BC121)</f>
        <v>0</v>
      </c>
      <c r="BD113" s="199">
        <f t="shared" ref="BD113" si="618">SUM(BD114:BD121)</f>
        <v>0</v>
      </c>
      <c r="BE113" s="199">
        <f t="shared" ref="BE113" si="619">SUM(BE114:BE121)</f>
        <v>0</v>
      </c>
      <c r="BF113" s="199">
        <f t="shared" ref="BF113" si="620">SUM(BF114:BF121)</f>
        <v>17</v>
      </c>
      <c r="BG113" s="199">
        <f t="shared" ref="BG113" si="621">SUM(BG114:BG121)</f>
        <v>4</v>
      </c>
      <c r="BH113" s="199">
        <f t="shared" ref="BH113" si="622">SUM(BH114:BH121)</f>
        <v>0</v>
      </c>
      <c r="BI113" s="199">
        <f t="shared" ref="BI113" si="623">SUM(BI114:BI121)</f>
        <v>20</v>
      </c>
      <c r="BJ113" s="199"/>
      <c r="BK113" s="199">
        <f t="shared" ref="BK113" si="624">SUM(BK114:BK121)</f>
        <v>2.5</v>
      </c>
      <c r="BL113" s="199">
        <f t="shared" ref="BL113" si="625">SUM(BL114:BL121)</f>
        <v>0</v>
      </c>
      <c r="BM113" s="199">
        <f t="shared" ref="BM113" si="626">SUM(BM114:BM121)</f>
        <v>50</v>
      </c>
      <c r="BN113" s="199">
        <f t="shared" ref="BN113" si="627">SUM(BN114:BN121)</f>
        <v>16</v>
      </c>
      <c r="BO113" s="199">
        <f t="shared" ref="BO113" si="628">SUM(BO114:BO121)</f>
        <v>0</v>
      </c>
      <c r="BP113" s="199">
        <f t="shared" ref="BP113" si="629">SUM(BP114:BP121)</f>
        <v>64</v>
      </c>
      <c r="BQ113" s="199">
        <f t="shared" ref="BQ113" si="630">SUM(BQ114:BQ121)</f>
        <v>0</v>
      </c>
      <c r="BR113" s="199">
        <f t="shared" ref="BR113" si="631">SUM(BR114:BR121)</f>
        <v>8</v>
      </c>
      <c r="BS113" s="199"/>
      <c r="BT113" s="199">
        <f t="shared" ref="BT113" si="632">SUM(BT114:BT121)</f>
        <v>0</v>
      </c>
      <c r="BU113" s="199">
        <f t="shared" ref="BU113" si="633">SUM(BU114:BU121)</f>
        <v>0</v>
      </c>
      <c r="BV113" s="199">
        <f t="shared" ref="BV113" si="634">SUM(BV114:BV121)</f>
        <v>0</v>
      </c>
      <c r="BW113" s="199">
        <f t="shared" ref="BW113" si="635">SUM(BW114:BW121)</f>
        <v>0</v>
      </c>
      <c r="BX113" s="199">
        <f t="shared" ref="BX113" si="636">SUM(BX114:BX121)</f>
        <v>0</v>
      </c>
      <c r="BY113" s="199">
        <f t="shared" ref="BY113" si="637">SUM(BY114:BY121)</f>
        <v>0</v>
      </c>
      <c r="BZ113" s="201"/>
    </row>
    <row r="114" spans="1:86" s="37" customFormat="1" ht="30" customHeight="1" x14ac:dyDescent="0.35">
      <c r="A114" s="52" t="s">
        <v>1</v>
      </c>
      <c r="B114" s="339" t="s">
        <v>70</v>
      </c>
      <c r="C114" s="363"/>
      <c r="D114" s="17" t="s">
        <v>198</v>
      </c>
      <c r="E114" s="18">
        <f t="shared" ref="E114:E121" si="638">M114*25</f>
        <v>37.5</v>
      </c>
      <c r="F114" s="58">
        <f t="shared" ref="F114:F121" si="639">M114*25-G114</f>
        <v>13.5</v>
      </c>
      <c r="G114" s="123">
        <f>SUM(H114:K114)</f>
        <v>24</v>
      </c>
      <c r="H114" s="182">
        <v>8</v>
      </c>
      <c r="I114" s="176">
        <v>4</v>
      </c>
      <c r="J114" s="171"/>
      <c r="K114" s="183">
        <v>12</v>
      </c>
      <c r="L114" s="172"/>
      <c r="M114" s="32">
        <v>1.5</v>
      </c>
      <c r="N114" s="54">
        <v>1</v>
      </c>
      <c r="O114" s="32">
        <v>0.5</v>
      </c>
      <c r="P114" s="80"/>
      <c r="Q114" s="284"/>
      <c r="R114" s="284"/>
      <c r="S114" s="284"/>
      <c r="T114" s="74"/>
      <c r="U114" s="75"/>
      <c r="V114" s="83"/>
      <c r="W114" s="284"/>
      <c r="X114" s="284"/>
      <c r="Y114" s="284"/>
      <c r="Z114" s="74"/>
      <c r="AA114" s="75"/>
      <c r="AB114" s="83"/>
      <c r="AC114" s="284"/>
      <c r="AD114" s="284"/>
      <c r="AE114" s="284"/>
      <c r="AF114" s="74"/>
      <c r="AG114" s="77"/>
      <c r="AH114" s="80"/>
      <c r="AI114" s="284"/>
      <c r="AJ114" s="284"/>
      <c r="AK114" s="284"/>
      <c r="AL114" s="74"/>
      <c r="AM114" s="77"/>
      <c r="AN114" s="83"/>
      <c r="AO114" s="284"/>
      <c r="AP114" s="284"/>
      <c r="AQ114" s="284"/>
      <c r="AR114" s="74"/>
      <c r="AS114" s="77"/>
      <c r="AT114" s="83"/>
      <c r="AU114" s="284"/>
      <c r="AV114" s="284"/>
      <c r="AW114" s="284"/>
      <c r="AX114" s="74"/>
      <c r="AY114" s="77"/>
      <c r="AZ114" s="83"/>
      <c r="BA114" s="284"/>
      <c r="BB114" s="284"/>
      <c r="BC114" s="284"/>
      <c r="BD114" s="74"/>
      <c r="BE114" s="77"/>
      <c r="BF114" s="80"/>
      <c r="BG114" s="284"/>
      <c r="BH114" s="284"/>
      <c r="BI114" s="284"/>
      <c r="BJ114" s="147"/>
      <c r="BK114" s="74"/>
      <c r="BL114" s="75"/>
      <c r="BM114" s="83">
        <v>8</v>
      </c>
      <c r="BN114" s="284">
        <v>4</v>
      </c>
      <c r="BO114" s="284"/>
      <c r="BP114" s="284">
        <v>12</v>
      </c>
      <c r="BQ114" s="84"/>
      <c r="BR114" s="74">
        <v>1.5</v>
      </c>
      <c r="BS114" s="77" t="s">
        <v>59</v>
      </c>
      <c r="BT114" s="83"/>
      <c r="BU114" s="284"/>
      <c r="BV114" s="284"/>
      <c r="BW114" s="284"/>
      <c r="BX114" s="84"/>
      <c r="BY114" s="74"/>
      <c r="BZ114" s="77"/>
    </row>
    <row r="115" spans="1:86" s="37" customFormat="1" ht="30" customHeight="1" x14ac:dyDescent="0.35">
      <c r="A115" s="52" t="s">
        <v>3</v>
      </c>
      <c r="B115" s="339" t="s">
        <v>29</v>
      </c>
      <c r="C115" s="363"/>
      <c r="D115" s="17" t="s">
        <v>198</v>
      </c>
      <c r="E115" s="18">
        <f t="shared" si="638"/>
        <v>37.5</v>
      </c>
      <c r="F115" s="58">
        <f t="shared" si="639"/>
        <v>13.5</v>
      </c>
      <c r="G115" s="123">
        <f t="shared" ref="G115:G121" si="640">SUM(H115:K115)</f>
        <v>24</v>
      </c>
      <c r="H115" s="182">
        <v>8</v>
      </c>
      <c r="I115" s="176">
        <v>4</v>
      </c>
      <c r="J115" s="171"/>
      <c r="K115" s="173">
        <v>12</v>
      </c>
      <c r="L115" s="172"/>
      <c r="M115" s="32">
        <v>1.5</v>
      </c>
      <c r="N115" s="32">
        <v>1</v>
      </c>
      <c r="O115" s="32">
        <v>0.5</v>
      </c>
      <c r="P115" s="80"/>
      <c r="Q115" s="284"/>
      <c r="R115" s="284"/>
      <c r="S115" s="284"/>
      <c r="T115" s="74"/>
      <c r="U115" s="75"/>
      <c r="V115" s="83"/>
      <c r="W115" s="284"/>
      <c r="X115" s="284"/>
      <c r="Y115" s="284"/>
      <c r="Z115" s="74"/>
      <c r="AA115" s="75"/>
      <c r="AB115" s="83"/>
      <c r="AC115" s="284"/>
      <c r="AD115" s="284"/>
      <c r="AE115" s="284"/>
      <c r="AF115" s="74"/>
      <c r="AG115" s="77"/>
      <c r="AH115" s="80"/>
      <c r="AI115" s="284"/>
      <c r="AJ115" s="284"/>
      <c r="AK115" s="284"/>
      <c r="AL115" s="74"/>
      <c r="AM115" s="77"/>
      <c r="AN115" s="83"/>
      <c r="AO115" s="284"/>
      <c r="AP115" s="284"/>
      <c r="AQ115" s="284"/>
      <c r="AR115" s="74"/>
      <c r="AS115" s="77"/>
      <c r="AT115" s="83"/>
      <c r="AU115" s="284"/>
      <c r="AV115" s="284"/>
      <c r="AW115" s="284"/>
      <c r="AX115" s="74"/>
      <c r="AY115" s="77"/>
      <c r="AZ115" s="83"/>
      <c r="BA115" s="284"/>
      <c r="BB115" s="284"/>
      <c r="BC115" s="284"/>
      <c r="BD115" s="74"/>
      <c r="BE115" s="77"/>
      <c r="BF115" s="80"/>
      <c r="BG115" s="284"/>
      <c r="BH115" s="284"/>
      <c r="BI115" s="284"/>
      <c r="BJ115" s="147"/>
      <c r="BK115" s="74"/>
      <c r="BL115" s="75"/>
      <c r="BM115" s="83">
        <v>8</v>
      </c>
      <c r="BN115" s="284">
        <v>4</v>
      </c>
      <c r="BO115" s="284"/>
      <c r="BP115" s="284">
        <v>12</v>
      </c>
      <c r="BQ115" s="84"/>
      <c r="BR115" s="74">
        <v>1.5</v>
      </c>
      <c r="BS115" s="77" t="s">
        <v>59</v>
      </c>
      <c r="BT115" s="83"/>
      <c r="BU115" s="284"/>
      <c r="BV115" s="284"/>
      <c r="BW115" s="284"/>
      <c r="BX115" s="84"/>
      <c r="BY115" s="74"/>
      <c r="BZ115" s="77"/>
    </row>
    <row r="116" spans="1:86" s="37" customFormat="1" ht="30" customHeight="1" x14ac:dyDescent="0.35">
      <c r="A116" s="52" t="s">
        <v>12</v>
      </c>
      <c r="B116" s="339" t="s">
        <v>82</v>
      </c>
      <c r="C116" s="363"/>
      <c r="D116" s="17" t="s">
        <v>198</v>
      </c>
      <c r="E116" s="18">
        <f t="shared" si="638"/>
        <v>37.5</v>
      </c>
      <c r="F116" s="58">
        <f t="shared" si="639"/>
        <v>13.5</v>
      </c>
      <c r="G116" s="123">
        <f t="shared" si="640"/>
        <v>24</v>
      </c>
      <c r="H116" s="182">
        <v>8</v>
      </c>
      <c r="I116" s="176">
        <v>4</v>
      </c>
      <c r="J116" s="171"/>
      <c r="K116" s="173">
        <v>12</v>
      </c>
      <c r="L116" s="172"/>
      <c r="M116" s="32">
        <v>1.5</v>
      </c>
      <c r="N116" s="32">
        <v>1</v>
      </c>
      <c r="O116" s="32">
        <v>0.5</v>
      </c>
      <c r="P116" s="80"/>
      <c r="Q116" s="284"/>
      <c r="R116" s="284"/>
      <c r="S116" s="284"/>
      <c r="T116" s="74"/>
      <c r="U116" s="75"/>
      <c r="V116" s="83"/>
      <c r="W116" s="284"/>
      <c r="X116" s="284"/>
      <c r="Y116" s="284"/>
      <c r="Z116" s="74"/>
      <c r="AA116" s="75"/>
      <c r="AB116" s="83"/>
      <c r="AC116" s="284"/>
      <c r="AD116" s="284"/>
      <c r="AE116" s="284"/>
      <c r="AF116" s="74"/>
      <c r="AG116" s="77"/>
      <c r="AH116" s="80"/>
      <c r="AI116" s="284"/>
      <c r="AJ116" s="284"/>
      <c r="AK116" s="284"/>
      <c r="AL116" s="74"/>
      <c r="AM116" s="77"/>
      <c r="AN116" s="83"/>
      <c r="AO116" s="284"/>
      <c r="AP116" s="284"/>
      <c r="AQ116" s="284"/>
      <c r="AR116" s="74"/>
      <c r="AS116" s="77"/>
      <c r="AT116" s="83"/>
      <c r="AU116" s="284"/>
      <c r="AV116" s="284"/>
      <c r="AW116" s="284"/>
      <c r="AX116" s="74"/>
      <c r="AY116" s="77"/>
      <c r="AZ116" s="83"/>
      <c r="BA116" s="284"/>
      <c r="BB116" s="284"/>
      <c r="BC116" s="284"/>
      <c r="BD116" s="74"/>
      <c r="BE116" s="77"/>
      <c r="BF116" s="80"/>
      <c r="BG116" s="284"/>
      <c r="BH116" s="284"/>
      <c r="BI116" s="284"/>
      <c r="BJ116" s="147"/>
      <c r="BK116" s="74"/>
      <c r="BL116" s="75"/>
      <c r="BM116" s="83">
        <v>8</v>
      </c>
      <c r="BN116" s="284">
        <v>4</v>
      </c>
      <c r="BO116" s="284"/>
      <c r="BP116" s="284">
        <v>12</v>
      </c>
      <c r="BQ116" s="84"/>
      <c r="BR116" s="74">
        <v>1.5</v>
      </c>
      <c r="BS116" s="77" t="s">
        <v>59</v>
      </c>
      <c r="BT116" s="83"/>
      <c r="BU116" s="284"/>
      <c r="BV116" s="284"/>
      <c r="BW116" s="284"/>
      <c r="BX116" s="84"/>
      <c r="BY116" s="74"/>
      <c r="BZ116" s="77"/>
    </row>
    <row r="117" spans="1:86" s="37" customFormat="1" ht="30" customHeight="1" x14ac:dyDescent="0.35">
      <c r="A117" s="52" t="s">
        <v>13</v>
      </c>
      <c r="B117" s="339" t="s">
        <v>22</v>
      </c>
      <c r="C117" s="363"/>
      <c r="D117" s="17" t="s">
        <v>198</v>
      </c>
      <c r="E117" s="18">
        <f t="shared" si="638"/>
        <v>25</v>
      </c>
      <c r="F117" s="58">
        <f t="shared" si="639"/>
        <v>8</v>
      </c>
      <c r="G117" s="123">
        <f t="shared" si="640"/>
        <v>17</v>
      </c>
      <c r="H117" s="182">
        <v>9</v>
      </c>
      <c r="I117" s="176"/>
      <c r="J117" s="171"/>
      <c r="K117" s="173">
        <v>8</v>
      </c>
      <c r="L117" s="172"/>
      <c r="M117" s="32">
        <v>1</v>
      </c>
      <c r="N117" s="32">
        <v>0.5</v>
      </c>
      <c r="O117" s="32">
        <v>0.5</v>
      </c>
      <c r="P117" s="80"/>
      <c r="Q117" s="284"/>
      <c r="R117" s="284"/>
      <c r="S117" s="284"/>
      <c r="T117" s="74"/>
      <c r="U117" s="75"/>
      <c r="V117" s="83"/>
      <c r="W117" s="284"/>
      <c r="X117" s="284"/>
      <c r="Y117" s="284"/>
      <c r="Z117" s="74"/>
      <c r="AA117" s="75"/>
      <c r="AB117" s="83"/>
      <c r="AC117" s="284"/>
      <c r="AD117" s="284"/>
      <c r="AE117" s="284"/>
      <c r="AF117" s="74"/>
      <c r="AG117" s="77"/>
      <c r="AH117" s="80"/>
      <c r="AI117" s="284"/>
      <c r="AJ117" s="284"/>
      <c r="AK117" s="284"/>
      <c r="AL117" s="74"/>
      <c r="AM117" s="77"/>
      <c r="AN117" s="83"/>
      <c r="AO117" s="284"/>
      <c r="AP117" s="284"/>
      <c r="AQ117" s="284"/>
      <c r="AR117" s="74"/>
      <c r="AS117" s="77"/>
      <c r="AT117" s="83"/>
      <c r="AU117" s="284"/>
      <c r="AV117" s="284"/>
      <c r="AW117" s="284"/>
      <c r="AX117" s="74"/>
      <c r="AY117" s="77"/>
      <c r="AZ117" s="83"/>
      <c r="BA117" s="284"/>
      <c r="BB117" s="284"/>
      <c r="BC117" s="284"/>
      <c r="BD117" s="74"/>
      <c r="BE117" s="77"/>
      <c r="BF117" s="80"/>
      <c r="BG117" s="284"/>
      <c r="BH117" s="284"/>
      <c r="BI117" s="284"/>
      <c r="BJ117" s="147"/>
      <c r="BK117" s="74"/>
      <c r="BL117" s="75"/>
      <c r="BM117" s="83">
        <v>9</v>
      </c>
      <c r="BN117" s="284"/>
      <c r="BO117" s="284"/>
      <c r="BP117" s="284">
        <v>8</v>
      </c>
      <c r="BQ117" s="84"/>
      <c r="BR117" s="74">
        <v>1</v>
      </c>
      <c r="BS117" s="77" t="s">
        <v>59</v>
      </c>
      <c r="BT117" s="83"/>
      <c r="BU117" s="284"/>
      <c r="BV117" s="284"/>
      <c r="BW117" s="284"/>
      <c r="BX117" s="84"/>
      <c r="BY117" s="74"/>
      <c r="BZ117" s="77"/>
    </row>
    <row r="118" spans="1:86" s="37" customFormat="1" ht="30" customHeight="1" x14ac:dyDescent="0.35">
      <c r="A118" s="52" t="s">
        <v>16</v>
      </c>
      <c r="B118" s="339" t="s">
        <v>83</v>
      </c>
      <c r="C118" s="363"/>
      <c r="D118" s="17" t="s">
        <v>127</v>
      </c>
      <c r="E118" s="18">
        <f t="shared" si="638"/>
        <v>25</v>
      </c>
      <c r="F118" s="58">
        <f t="shared" si="639"/>
        <v>8</v>
      </c>
      <c r="G118" s="123">
        <f t="shared" si="640"/>
        <v>17</v>
      </c>
      <c r="H118" s="182">
        <v>9</v>
      </c>
      <c r="I118" s="176"/>
      <c r="J118" s="171"/>
      <c r="K118" s="173">
        <v>8</v>
      </c>
      <c r="L118" s="172"/>
      <c r="M118" s="32">
        <v>1</v>
      </c>
      <c r="N118" s="32">
        <v>0.5</v>
      </c>
      <c r="O118" s="32">
        <v>0.5</v>
      </c>
      <c r="P118" s="80"/>
      <c r="Q118" s="284"/>
      <c r="R118" s="284"/>
      <c r="S118" s="284"/>
      <c r="T118" s="74"/>
      <c r="U118" s="75"/>
      <c r="V118" s="83"/>
      <c r="W118" s="284"/>
      <c r="X118" s="284"/>
      <c r="Y118" s="284"/>
      <c r="Z118" s="74"/>
      <c r="AA118" s="75"/>
      <c r="AB118" s="83"/>
      <c r="AC118" s="284"/>
      <c r="AD118" s="284"/>
      <c r="AE118" s="284"/>
      <c r="AF118" s="74"/>
      <c r="AG118" s="77"/>
      <c r="AH118" s="80"/>
      <c r="AI118" s="284"/>
      <c r="AJ118" s="284"/>
      <c r="AK118" s="284"/>
      <c r="AL118" s="74"/>
      <c r="AM118" s="77"/>
      <c r="AN118" s="83"/>
      <c r="AO118" s="284"/>
      <c r="AP118" s="284"/>
      <c r="AQ118" s="284"/>
      <c r="AR118" s="74"/>
      <c r="AS118" s="77"/>
      <c r="AT118" s="83"/>
      <c r="AU118" s="284"/>
      <c r="AV118" s="284"/>
      <c r="AW118" s="284"/>
      <c r="AX118" s="74"/>
      <c r="AY118" s="77"/>
      <c r="AZ118" s="83"/>
      <c r="BA118" s="284"/>
      <c r="BB118" s="284"/>
      <c r="BC118" s="284"/>
      <c r="BD118" s="74"/>
      <c r="BE118" s="77"/>
      <c r="BF118" s="80">
        <v>9</v>
      </c>
      <c r="BG118" s="284"/>
      <c r="BH118" s="284"/>
      <c r="BI118" s="284">
        <v>8</v>
      </c>
      <c r="BJ118" s="147"/>
      <c r="BK118" s="74">
        <v>1</v>
      </c>
      <c r="BL118" s="75" t="s">
        <v>59</v>
      </c>
      <c r="BM118" s="83"/>
      <c r="BN118" s="284"/>
      <c r="BO118" s="284"/>
      <c r="BP118" s="284"/>
      <c r="BQ118" s="84"/>
      <c r="BR118" s="74"/>
      <c r="BS118" s="77"/>
      <c r="BT118" s="83"/>
      <c r="BU118" s="284"/>
      <c r="BV118" s="284"/>
      <c r="BW118" s="284"/>
      <c r="BX118" s="84"/>
      <c r="BY118" s="74"/>
      <c r="BZ118" s="77"/>
    </row>
    <row r="119" spans="1:86" s="37" customFormat="1" ht="30" customHeight="1" x14ac:dyDescent="0.35">
      <c r="A119" s="52" t="s">
        <v>17</v>
      </c>
      <c r="B119" s="339" t="s">
        <v>23</v>
      </c>
      <c r="C119" s="363"/>
      <c r="D119" s="17" t="s">
        <v>127</v>
      </c>
      <c r="E119" s="18">
        <f t="shared" si="638"/>
        <v>37.5</v>
      </c>
      <c r="F119" s="58">
        <f t="shared" si="639"/>
        <v>13.5</v>
      </c>
      <c r="G119" s="123">
        <f t="shared" si="640"/>
        <v>24</v>
      </c>
      <c r="H119" s="182">
        <v>8</v>
      </c>
      <c r="I119" s="176">
        <v>4</v>
      </c>
      <c r="J119" s="171"/>
      <c r="K119" s="173">
        <v>12</v>
      </c>
      <c r="L119" s="172"/>
      <c r="M119" s="32">
        <v>1.5</v>
      </c>
      <c r="N119" s="32">
        <v>1</v>
      </c>
      <c r="O119" s="32">
        <v>0.5</v>
      </c>
      <c r="P119" s="80"/>
      <c r="Q119" s="284"/>
      <c r="R119" s="284"/>
      <c r="S119" s="284"/>
      <c r="T119" s="74"/>
      <c r="U119" s="75"/>
      <c r="V119" s="83"/>
      <c r="W119" s="284"/>
      <c r="X119" s="284"/>
      <c r="Y119" s="284"/>
      <c r="Z119" s="74"/>
      <c r="AA119" s="75"/>
      <c r="AB119" s="83"/>
      <c r="AC119" s="284"/>
      <c r="AD119" s="284"/>
      <c r="AE119" s="284"/>
      <c r="AF119" s="74"/>
      <c r="AG119" s="77"/>
      <c r="AH119" s="80"/>
      <c r="AI119" s="284"/>
      <c r="AJ119" s="284"/>
      <c r="AK119" s="284"/>
      <c r="AL119" s="74"/>
      <c r="AM119" s="77"/>
      <c r="AN119" s="83"/>
      <c r="AO119" s="284"/>
      <c r="AP119" s="284"/>
      <c r="AQ119" s="284"/>
      <c r="AR119" s="74"/>
      <c r="AS119" s="77"/>
      <c r="AT119" s="83"/>
      <c r="AU119" s="284"/>
      <c r="AV119" s="284"/>
      <c r="AW119" s="284"/>
      <c r="AX119" s="74"/>
      <c r="AY119" s="77"/>
      <c r="AZ119" s="83"/>
      <c r="BA119" s="284"/>
      <c r="BB119" s="284"/>
      <c r="BC119" s="284"/>
      <c r="BD119" s="74"/>
      <c r="BE119" s="77"/>
      <c r="BF119" s="80">
        <v>8</v>
      </c>
      <c r="BG119" s="284">
        <v>4</v>
      </c>
      <c r="BH119" s="284"/>
      <c r="BI119" s="284">
        <v>12</v>
      </c>
      <c r="BJ119" s="147"/>
      <c r="BK119" s="74">
        <v>1.5</v>
      </c>
      <c r="BL119" s="75" t="s">
        <v>59</v>
      </c>
      <c r="BM119" s="83"/>
      <c r="BN119" s="284"/>
      <c r="BO119" s="284"/>
      <c r="BP119" s="284"/>
      <c r="BQ119" s="84"/>
      <c r="BR119" s="74"/>
      <c r="BS119" s="77"/>
      <c r="BT119" s="83"/>
      <c r="BU119" s="284"/>
      <c r="BV119" s="284"/>
      <c r="BW119" s="284"/>
      <c r="BX119" s="84"/>
      <c r="BY119" s="74"/>
      <c r="BZ119" s="77"/>
    </row>
    <row r="120" spans="1:86" s="37" customFormat="1" ht="30" customHeight="1" x14ac:dyDescent="0.35">
      <c r="A120" s="52" t="s">
        <v>18</v>
      </c>
      <c r="B120" s="339" t="s">
        <v>80</v>
      </c>
      <c r="C120" s="363"/>
      <c r="D120" s="17" t="s">
        <v>198</v>
      </c>
      <c r="E120" s="220">
        <f t="shared" si="638"/>
        <v>25</v>
      </c>
      <c r="F120" s="58">
        <f t="shared" si="639"/>
        <v>8</v>
      </c>
      <c r="G120" s="123">
        <f t="shared" si="640"/>
        <v>17</v>
      </c>
      <c r="H120" s="182">
        <v>9</v>
      </c>
      <c r="I120" s="176"/>
      <c r="J120" s="171"/>
      <c r="K120" s="173">
        <v>8</v>
      </c>
      <c r="L120" s="172"/>
      <c r="M120" s="32">
        <v>1</v>
      </c>
      <c r="N120" s="32">
        <v>0.5</v>
      </c>
      <c r="O120" s="32">
        <v>0.5</v>
      </c>
      <c r="P120" s="80"/>
      <c r="Q120" s="284"/>
      <c r="R120" s="284"/>
      <c r="S120" s="284"/>
      <c r="T120" s="74"/>
      <c r="U120" s="75"/>
      <c r="V120" s="83"/>
      <c r="W120" s="284"/>
      <c r="X120" s="284"/>
      <c r="Y120" s="284"/>
      <c r="Z120" s="74"/>
      <c r="AA120" s="75"/>
      <c r="AB120" s="83"/>
      <c r="AC120" s="284"/>
      <c r="AD120" s="284"/>
      <c r="AE120" s="284"/>
      <c r="AF120" s="74"/>
      <c r="AG120" s="77"/>
      <c r="AH120" s="80"/>
      <c r="AI120" s="284"/>
      <c r="AJ120" s="284"/>
      <c r="AK120" s="284"/>
      <c r="AL120" s="74"/>
      <c r="AM120" s="77"/>
      <c r="AN120" s="83"/>
      <c r="AO120" s="284"/>
      <c r="AP120" s="284"/>
      <c r="AQ120" s="284"/>
      <c r="AR120" s="74"/>
      <c r="AS120" s="77"/>
      <c r="AT120" s="83"/>
      <c r="AU120" s="284"/>
      <c r="AV120" s="284"/>
      <c r="AW120" s="284"/>
      <c r="AX120" s="74"/>
      <c r="AY120" s="77"/>
      <c r="AZ120" s="83"/>
      <c r="BA120" s="284"/>
      <c r="BB120" s="284"/>
      <c r="BC120" s="284"/>
      <c r="BD120" s="74"/>
      <c r="BE120" s="77"/>
      <c r="BF120" s="80"/>
      <c r="BG120" s="284"/>
      <c r="BH120" s="284"/>
      <c r="BI120" s="284"/>
      <c r="BJ120" s="147"/>
      <c r="BK120" s="74"/>
      <c r="BL120" s="75"/>
      <c r="BM120" s="83">
        <v>9</v>
      </c>
      <c r="BN120" s="284"/>
      <c r="BO120" s="284"/>
      <c r="BP120" s="284">
        <v>8</v>
      </c>
      <c r="BQ120" s="84"/>
      <c r="BR120" s="74">
        <v>1</v>
      </c>
      <c r="BS120" s="77" t="s">
        <v>59</v>
      </c>
      <c r="BT120" s="83"/>
      <c r="BU120" s="284"/>
      <c r="BV120" s="284"/>
      <c r="BW120" s="284"/>
      <c r="BX120" s="84"/>
      <c r="BY120" s="74"/>
      <c r="BZ120" s="77"/>
    </row>
    <row r="121" spans="1:86" s="37" customFormat="1" ht="30" customHeight="1" thickBot="1" x14ac:dyDescent="0.4">
      <c r="A121" s="200"/>
      <c r="B121" s="364" t="s">
        <v>180</v>
      </c>
      <c r="C121" s="365"/>
      <c r="D121" s="201" t="s">
        <v>198</v>
      </c>
      <c r="E121" s="199">
        <f t="shared" si="638"/>
        <v>37.5</v>
      </c>
      <c r="F121" s="199">
        <f t="shared" si="639"/>
        <v>13.5</v>
      </c>
      <c r="G121" s="123">
        <f t="shared" si="640"/>
        <v>24</v>
      </c>
      <c r="H121" s="182">
        <v>8</v>
      </c>
      <c r="I121" s="176">
        <v>4</v>
      </c>
      <c r="J121" s="171"/>
      <c r="K121" s="246">
        <v>12</v>
      </c>
      <c r="L121" s="175"/>
      <c r="M121" s="32">
        <v>1.5</v>
      </c>
      <c r="N121" s="60">
        <v>1</v>
      </c>
      <c r="O121" s="60">
        <v>0.5</v>
      </c>
      <c r="P121" s="80"/>
      <c r="Q121" s="284"/>
      <c r="R121" s="284"/>
      <c r="S121" s="284"/>
      <c r="T121" s="74"/>
      <c r="U121" s="75"/>
      <c r="V121" s="83"/>
      <c r="W121" s="284"/>
      <c r="X121" s="284"/>
      <c r="Y121" s="284"/>
      <c r="Z121" s="74"/>
      <c r="AA121" s="75"/>
      <c r="AB121" s="83"/>
      <c r="AC121" s="284"/>
      <c r="AD121" s="284"/>
      <c r="AE121" s="284"/>
      <c r="AF121" s="74"/>
      <c r="AG121" s="77"/>
      <c r="AH121" s="80"/>
      <c r="AI121" s="284"/>
      <c r="AJ121" s="284"/>
      <c r="AK121" s="284"/>
      <c r="AL121" s="74"/>
      <c r="AM121" s="77"/>
      <c r="AN121" s="83"/>
      <c r="AO121" s="284"/>
      <c r="AP121" s="284"/>
      <c r="AQ121" s="284"/>
      <c r="AR121" s="74"/>
      <c r="AS121" s="77"/>
      <c r="AT121" s="83"/>
      <c r="AU121" s="284"/>
      <c r="AV121" s="284"/>
      <c r="AW121" s="284"/>
      <c r="AX121" s="74"/>
      <c r="AY121" s="77"/>
      <c r="AZ121" s="83"/>
      <c r="BA121" s="284"/>
      <c r="BB121" s="284"/>
      <c r="BC121" s="284"/>
      <c r="BD121" s="74"/>
      <c r="BE121" s="77"/>
      <c r="BF121" s="80"/>
      <c r="BG121" s="284"/>
      <c r="BH121" s="284"/>
      <c r="BI121" s="284"/>
      <c r="BJ121" s="147"/>
      <c r="BK121" s="74"/>
      <c r="BL121" s="75"/>
      <c r="BM121" s="83">
        <v>8</v>
      </c>
      <c r="BN121" s="284">
        <v>4</v>
      </c>
      <c r="BO121" s="284"/>
      <c r="BP121" s="284">
        <v>12</v>
      </c>
      <c r="BQ121" s="84"/>
      <c r="BR121" s="74">
        <v>1.5</v>
      </c>
      <c r="BS121" s="77" t="s">
        <v>59</v>
      </c>
      <c r="BT121" s="83"/>
      <c r="BU121" s="284"/>
      <c r="BV121" s="284"/>
      <c r="BW121" s="284"/>
      <c r="BX121" s="84"/>
      <c r="BY121" s="74"/>
      <c r="BZ121" s="77"/>
    </row>
    <row r="122" spans="1:86" s="37" customFormat="1" ht="35.1" customHeight="1" thickBot="1" x14ac:dyDescent="0.4">
      <c r="A122" s="149" t="s">
        <v>28</v>
      </c>
      <c r="B122" s="366" t="s">
        <v>178</v>
      </c>
      <c r="C122" s="367"/>
      <c r="D122" s="13"/>
      <c r="E122" s="122">
        <v>1560</v>
      </c>
      <c r="F122" s="122">
        <v>0</v>
      </c>
      <c r="G122" s="92">
        <f>SUM(G123:G129)</f>
        <v>1560</v>
      </c>
      <c r="H122" s="92">
        <f t="shared" ref="H122:O122" si="641">SUM(H123:H129)</f>
        <v>0</v>
      </c>
      <c r="I122" s="92">
        <f t="shared" si="641"/>
        <v>0</v>
      </c>
      <c r="J122" s="92">
        <f t="shared" si="641"/>
        <v>0</v>
      </c>
      <c r="K122" s="92">
        <f t="shared" si="641"/>
        <v>1560</v>
      </c>
      <c r="L122" s="92"/>
      <c r="M122" s="92">
        <f>SUM(M123:M129)</f>
        <v>58</v>
      </c>
      <c r="N122" s="92">
        <f t="shared" si="641"/>
        <v>58</v>
      </c>
      <c r="O122" s="92">
        <f t="shared" si="641"/>
        <v>0</v>
      </c>
      <c r="P122" s="92">
        <f t="shared" ref="P122" si="642">SUM(P123:P129)</f>
        <v>0</v>
      </c>
      <c r="Q122" s="92">
        <f t="shared" ref="Q122" si="643">SUM(Q123:Q129)</f>
        <v>0</v>
      </c>
      <c r="R122" s="92">
        <f t="shared" ref="R122" si="644">SUM(R123:R129)</f>
        <v>0</v>
      </c>
      <c r="S122" s="92">
        <f t="shared" ref="S122" si="645">SUM(S123:S129)</f>
        <v>0</v>
      </c>
      <c r="T122" s="92">
        <f t="shared" ref="T122" si="646">SUM(T123:T129)</f>
        <v>0</v>
      </c>
      <c r="U122" s="92">
        <f t="shared" ref="U122" si="647">SUM(U123:U129)</f>
        <v>0</v>
      </c>
      <c r="V122" s="92">
        <f t="shared" ref="V122" si="648">SUM(V123:V129)</f>
        <v>0</v>
      </c>
      <c r="W122" s="92">
        <f t="shared" ref="W122" si="649">SUM(W123:W129)</f>
        <v>0</v>
      </c>
      <c r="X122" s="92">
        <f t="shared" ref="X122" si="650">SUM(X123:X129)</f>
        <v>0</v>
      </c>
      <c r="Y122" s="92">
        <f t="shared" ref="Y122" si="651">SUM(Y123:Y129)</f>
        <v>150</v>
      </c>
      <c r="Z122" s="92">
        <f t="shared" ref="Z122" si="652">SUM(Z123:Z129)</f>
        <v>5</v>
      </c>
      <c r="AA122" s="92">
        <f t="shared" ref="AA122" si="653">SUM(AA123:AA129)</f>
        <v>0</v>
      </c>
      <c r="AB122" s="92">
        <f t="shared" ref="AB122" si="654">SUM(AB123:AB129)</f>
        <v>0</v>
      </c>
      <c r="AC122" s="92">
        <f t="shared" ref="AC122" si="655">SUM(AC123:AC129)</f>
        <v>0</v>
      </c>
      <c r="AD122" s="92">
        <f t="shared" ref="AD122" si="656">SUM(AD123:AD129)</f>
        <v>0</v>
      </c>
      <c r="AE122" s="92">
        <f t="shared" ref="AE122" si="657">SUM(AE123:AE129)</f>
        <v>0</v>
      </c>
      <c r="AF122" s="92">
        <f t="shared" ref="AF122" si="658">SUM(AF123:AF129)</f>
        <v>0</v>
      </c>
      <c r="AG122" s="92">
        <f t="shared" ref="AG122" si="659">SUM(AG123:AG129)</f>
        <v>0</v>
      </c>
      <c r="AH122" s="92">
        <f t="shared" ref="AH122" si="660">SUM(AH123:AH129)</f>
        <v>0</v>
      </c>
      <c r="AI122" s="92">
        <f t="shared" ref="AI122" si="661">SUM(AI123:AI129)</f>
        <v>0</v>
      </c>
      <c r="AJ122" s="92">
        <f t="shared" ref="AJ122" si="662">SUM(AJ123:AJ129)</f>
        <v>0</v>
      </c>
      <c r="AK122" s="92">
        <f t="shared" ref="AK122" si="663">SUM(AK123:AK129)</f>
        <v>300</v>
      </c>
      <c r="AL122" s="92">
        <f t="shared" ref="AL122" si="664">SUM(AL123:AL129)</f>
        <v>11</v>
      </c>
      <c r="AM122" s="92">
        <f t="shared" ref="AM122" si="665">SUM(AM123:AM129)</f>
        <v>0</v>
      </c>
      <c r="AN122" s="92">
        <f t="shared" ref="AN122" si="666">SUM(AN123:AN129)</f>
        <v>0</v>
      </c>
      <c r="AO122" s="92">
        <f t="shared" ref="AO122" si="667">SUM(AO123:AO129)</f>
        <v>0</v>
      </c>
      <c r="AP122" s="92">
        <f t="shared" ref="AP122" si="668">SUM(AP123:AP129)</f>
        <v>0</v>
      </c>
      <c r="AQ122" s="92">
        <f t="shared" ref="AQ122" si="669">SUM(AQ123:AQ129)</f>
        <v>100</v>
      </c>
      <c r="AR122" s="92">
        <f t="shared" ref="AR122" si="670">SUM(AR123:AR129)</f>
        <v>4</v>
      </c>
      <c r="AS122" s="92">
        <f t="shared" ref="AS122" si="671">SUM(AS123:AS129)</f>
        <v>0</v>
      </c>
      <c r="AT122" s="92">
        <f t="shared" ref="AT122" si="672">SUM(AT123:AT129)</f>
        <v>0</v>
      </c>
      <c r="AU122" s="92">
        <f t="shared" ref="AU122" si="673">SUM(AU123:AU129)</f>
        <v>0</v>
      </c>
      <c r="AV122" s="92">
        <f t="shared" ref="AV122" si="674">SUM(AV123:AV129)</f>
        <v>0</v>
      </c>
      <c r="AW122" s="92">
        <f t="shared" ref="AW122" si="675">SUM(AW123:AW129)</f>
        <v>200</v>
      </c>
      <c r="AX122" s="92">
        <f t="shared" ref="AX122" si="676">SUM(AX123:AX129)</f>
        <v>7</v>
      </c>
      <c r="AY122" s="92">
        <f t="shared" ref="AY122" si="677">SUM(AY123:AY129)</f>
        <v>0</v>
      </c>
      <c r="AZ122" s="92">
        <f t="shared" ref="AZ122" si="678">SUM(AZ123:AZ129)</f>
        <v>0</v>
      </c>
      <c r="BA122" s="92">
        <f t="shared" ref="BA122" si="679">SUM(BA123:BA129)</f>
        <v>0</v>
      </c>
      <c r="BB122" s="92">
        <f t="shared" ref="BB122" si="680">SUM(BB123:BB129)</f>
        <v>0</v>
      </c>
      <c r="BC122" s="92">
        <f t="shared" ref="BC122" si="681">SUM(BC123:BC129)</f>
        <v>100</v>
      </c>
      <c r="BD122" s="92">
        <f t="shared" ref="BD122" si="682">SUM(BD123:BD129)</f>
        <v>4</v>
      </c>
      <c r="BE122" s="92">
        <f t="shared" ref="BE122" si="683">SUM(BE123:BE129)</f>
        <v>0</v>
      </c>
      <c r="BF122" s="92">
        <f t="shared" ref="BF122" si="684">SUM(BF123:BF129)</f>
        <v>0</v>
      </c>
      <c r="BG122" s="92">
        <f t="shared" ref="BG122" si="685">SUM(BG123:BG129)</f>
        <v>0</v>
      </c>
      <c r="BH122" s="92">
        <f t="shared" ref="BH122" si="686">SUM(BH123:BH129)</f>
        <v>0</v>
      </c>
      <c r="BI122" s="92">
        <f t="shared" ref="BI122" si="687">SUM(BI123:BI129)</f>
        <v>200</v>
      </c>
      <c r="BJ122" s="92"/>
      <c r="BK122" s="92">
        <f t="shared" ref="BK122" si="688">SUM(BK123:BK129)</f>
        <v>7</v>
      </c>
      <c r="BL122" s="92">
        <f t="shared" ref="BL122" si="689">SUM(BL123:BL129)</f>
        <v>0</v>
      </c>
      <c r="BM122" s="92">
        <f t="shared" ref="BM122" si="690">SUM(BM123:BM129)</f>
        <v>0</v>
      </c>
      <c r="BN122" s="92">
        <f t="shared" ref="BN122" si="691">SUM(BN123:BN129)</f>
        <v>0</v>
      </c>
      <c r="BO122" s="92">
        <f t="shared" ref="BO122" si="692">SUM(BO123:BO129)</f>
        <v>0</v>
      </c>
      <c r="BP122" s="92">
        <f t="shared" ref="BP122" si="693">SUM(BP123:BP129)</f>
        <v>0</v>
      </c>
      <c r="BQ122" s="92">
        <f t="shared" ref="BQ122" si="694">SUM(BQ123:BQ129)</f>
        <v>0</v>
      </c>
      <c r="BR122" s="92">
        <f t="shared" ref="BR122" si="695">SUM(BR123:BR129)</f>
        <v>0</v>
      </c>
      <c r="BS122" s="92">
        <f t="shared" ref="BS122" si="696">SUM(BS123:BS129)</f>
        <v>0</v>
      </c>
      <c r="BT122" s="92">
        <f t="shared" ref="BT122" si="697">SUM(BT123:BT129)</f>
        <v>0</v>
      </c>
      <c r="BU122" s="92">
        <f t="shared" ref="BU122" si="698">SUM(BU123:BU129)</f>
        <v>0</v>
      </c>
      <c r="BV122" s="92">
        <f t="shared" ref="BV122" si="699">SUM(BV123:BV129)</f>
        <v>0</v>
      </c>
      <c r="BW122" s="92">
        <f t="shared" ref="BW122" si="700">SUM(BW123:BW129)</f>
        <v>510</v>
      </c>
      <c r="BX122" s="92">
        <f t="shared" ref="BX122" si="701">SUM(BX123:BX129)</f>
        <v>0</v>
      </c>
      <c r="BY122" s="92">
        <f t="shared" ref="BY122" si="702">SUM(BY123:BY129)</f>
        <v>20</v>
      </c>
      <c r="BZ122" s="13">
        <f t="shared" ref="BZ122" si="703">SUM(BZ123:BZ129)</f>
        <v>0</v>
      </c>
    </row>
    <row r="123" spans="1:86" ht="35.1" customHeight="1" thickBot="1" x14ac:dyDescent="0.4">
      <c r="A123" s="51" t="s">
        <v>1</v>
      </c>
      <c r="B123" s="339" t="s">
        <v>186</v>
      </c>
      <c r="C123" s="363"/>
      <c r="D123" s="227"/>
      <c r="E123" s="227"/>
      <c r="F123" s="227"/>
      <c r="G123" s="148">
        <f>SUM(H123:K123)</f>
        <v>150</v>
      </c>
      <c r="H123" s="230"/>
      <c r="I123" s="228"/>
      <c r="J123" s="228"/>
      <c r="K123" s="229">
        <v>150</v>
      </c>
      <c r="L123" s="180"/>
      <c r="M123" s="194">
        <v>5</v>
      </c>
      <c r="N123" s="194">
        <v>5</v>
      </c>
      <c r="O123" s="194">
        <v>0</v>
      </c>
      <c r="P123" s="231"/>
      <c r="Q123" s="232"/>
      <c r="R123" s="232"/>
      <c r="S123" s="233"/>
      <c r="T123" s="194"/>
      <c r="U123" s="227"/>
      <c r="V123" s="231"/>
      <c r="W123" s="232"/>
      <c r="X123" s="232"/>
      <c r="Y123" s="234">
        <v>150</v>
      </c>
      <c r="Z123" s="192">
        <v>5</v>
      </c>
      <c r="AA123" s="227"/>
      <c r="AB123" s="231"/>
      <c r="AC123" s="232"/>
      <c r="AD123" s="232"/>
      <c r="AE123" s="233"/>
      <c r="AF123" s="227"/>
      <c r="AG123" s="227"/>
      <c r="AH123" s="231"/>
      <c r="AI123" s="232"/>
      <c r="AJ123" s="232"/>
      <c r="AK123" s="233"/>
      <c r="AL123" s="227"/>
      <c r="AM123" s="227"/>
      <c r="AN123" s="231"/>
      <c r="AO123" s="232"/>
      <c r="AP123" s="232"/>
      <c r="AQ123" s="233"/>
      <c r="AR123" s="227"/>
      <c r="AS123" s="227"/>
      <c r="AT123" s="231"/>
      <c r="AU123" s="232"/>
      <c r="AV123" s="232"/>
      <c r="AW123" s="233"/>
      <c r="AX123" s="235"/>
      <c r="AY123" s="236"/>
      <c r="AZ123" s="231"/>
      <c r="BA123" s="232"/>
      <c r="BB123" s="232"/>
      <c r="BC123" s="233"/>
      <c r="BD123" s="235"/>
      <c r="BE123" s="236"/>
      <c r="BF123" s="231"/>
      <c r="BG123" s="232"/>
      <c r="BH123" s="232"/>
      <c r="BI123" s="233"/>
      <c r="BJ123" s="260"/>
      <c r="BK123" s="235"/>
      <c r="BL123" s="236"/>
      <c r="BM123" s="231"/>
      <c r="BN123" s="232"/>
      <c r="BO123" s="232"/>
      <c r="BP123" s="232"/>
      <c r="BQ123" s="233"/>
      <c r="BR123" s="235"/>
      <c r="BS123" s="236"/>
      <c r="BT123" s="231"/>
      <c r="BU123" s="232"/>
      <c r="BV123" s="232"/>
      <c r="BW123" s="232"/>
      <c r="BX123" s="233"/>
      <c r="BY123" s="235"/>
      <c r="BZ123" s="236"/>
      <c r="CA123" s="45"/>
      <c r="CB123" s="45"/>
    </row>
    <row r="124" spans="1:86" s="418" customFormat="1" ht="30" customHeight="1" thickBot="1" x14ac:dyDescent="0.4">
      <c r="A124" s="51" t="s">
        <v>3</v>
      </c>
      <c r="B124" s="339" t="s">
        <v>187</v>
      </c>
      <c r="C124" s="363"/>
      <c r="D124" s="16"/>
      <c r="E124" s="19"/>
      <c r="F124" s="99"/>
      <c r="G124" s="148">
        <f t="shared" ref="G124:G129" si="704">SUM(H124:K124)</f>
        <v>300</v>
      </c>
      <c r="H124" s="171"/>
      <c r="I124" s="176"/>
      <c r="J124" s="176"/>
      <c r="K124" s="173">
        <v>300</v>
      </c>
      <c r="L124" s="172"/>
      <c r="M124" s="32">
        <v>11</v>
      </c>
      <c r="N124" s="32">
        <v>11</v>
      </c>
      <c r="O124" s="32">
        <v>0</v>
      </c>
      <c r="P124" s="95"/>
      <c r="Q124" s="95"/>
      <c r="R124" s="95"/>
      <c r="S124" s="95"/>
      <c r="T124" s="32"/>
      <c r="U124" s="97"/>
      <c r="V124" s="98"/>
      <c r="W124" s="95"/>
      <c r="X124" s="95"/>
      <c r="Y124" s="15"/>
      <c r="Z124" s="28"/>
      <c r="AA124" s="16"/>
      <c r="AB124" s="27"/>
      <c r="AC124" s="15"/>
      <c r="AD124" s="15"/>
      <c r="AE124" s="15"/>
      <c r="AF124" s="28"/>
      <c r="AG124" s="16"/>
      <c r="AH124" s="15"/>
      <c r="AI124" s="15"/>
      <c r="AJ124" s="15"/>
      <c r="AK124" s="15">
        <v>300</v>
      </c>
      <c r="AL124" s="28">
        <v>11</v>
      </c>
      <c r="AM124" s="16"/>
      <c r="AN124" s="27"/>
      <c r="AO124" s="15"/>
      <c r="AP124" s="15"/>
      <c r="AQ124" s="15"/>
      <c r="AR124" s="28"/>
      <c r="AS124" s="16"/>
      <c r="AT124" s="27"/>
      <c r="AU124" s="15"/>
      <c r="AV124" s="15"/>
      <c r="AW124" s="15"/>
      <c r="AX124" s="16"/>
      <c r="AY124" s="16"/>
      <c r="AZ124" s="27"/>
      <c r="BA124" s="15"/>
      <c r="BB124" s="15"/>
      <c r="BC124" s="15"/>
      <c r="BD124" s="16"/>
      <c r="BE124" s="16"/>
      <c r="BF124" s="15"/>
      <c r="BG124" s="15"/>
      <c r="BH124" s="15"/>
      <c r="BI124" s="15"/>
      <c r="BJ124" s="99"/>
      <c r="BK124" s="16"/>
      <c r="BL124" s="28"/>
      <c r="BM124" s="27"/>
      <c r="BN124" s="15"/>
      <c r="BO124" s="15"/>
      <c r="BP124" s="15"/>
      <c r="BQ124" s="99"/>
      <c r="BR124" s="16"/>
      <c r="BS124" s="16"/>
      <c r="BT124" s="27"/>
      <c r="BU124" s="15"/>
      <c r="BV124" s="15"/>
      <c r="BW124" s="15"/>
      <c r="BX124" s="99"/>
      <c r="BY124" s="16"/>
      <c r="BZ124" s="96"/>
      <c r="CA124" s="37"/>
      <c r="CB124" s="37"/>
      <c r="CC124" s="37"/>
      <c r="CD124" s="37"/>
      <c r="CE124" s="37"/>
      <c r="CF124" s="37"/>
      <c r="CG124" s="37"/>
      <c r="CH124" s="37"/>
    </row>
    <row r="125" spans="1:86" s="418" customFormat="1" ht="30" customHeight="1" thickBot="1" x14ac:dyDescent="0.4">
      <c r="A125" s="52" t="s">
        <v>12</v>
      </c>
      <c r="B125" s="339" t="s">
        <v>188</v>
      </c>
      <c r="C125" s="363"/>
      <c r="D125" s="17"/>
      <c r="E125" s="18"/>
      <c r="F125" s="105"/>
      <c r="G125" s="148">
        <f t="shared" si="704"/>
        <v>100</v>
      </c>
      <c r="H125" s="177"/>
      <c r="I125" s="178"/>
      <c r="J125" s="178"/>
      <c r="K125" s="183">
        <v>100</v>
      </c>
      <c r="L125" s="172"/>
      <c r="M125" s="32">
        <v>4</v>
      </c>
      <c r="N125" s="32">
        <v>4</v>
      </c>
      <c r="O125" s="32">
        <v>0</v>
      </c>
      <c r="P125" s="100"/>
      <c r="Q125" s="100"/>
      <c r="R125" s="100"/>
      <c r="S125" s="100"/>
      <c r="T125" s="54"/>
      <c r="U125" s="102"/>
      <c r="V125" s="103"/>
      <c r="W125" s="100"/>
      <c r="X125" s="100"/>
      <c r="Y125" s="21"/>
      <c r="Z125" s="104"/>
      <c r="AA125" s="17"/>
      <c r="AB125" s="31"/>
      <c r="AC125" s="21"/>
      <c r="AD125" s="21"/>
      <c r="AE125" s="21"/>
      <c r="AF125" s="104"/>
      <c r="AG125" s="17"/>
      <c r="AH125" s="21"/>
      <c r="AI125" s="21"/>
      <c r="AJ125" s="21"/>
      <c r="AK125" s="21"/>
      <c r="AL125" s="104"/>
      <c r="AM125" s="17"/>
      <c r="AN125" s="31"/>
      <c r="AO125" s="21"/>
      <c r="AP125" s="21"/>
      <c r="AQ125" s="21">
        <v>100</v>
      </c>
      <c r="AR125" s="104">
        <v>4</v>
      </c>
      <c r="AS125" s="17"/>
      <c r="AT125" s="31"/>
      <c r="AU125" s="21"/>
      <c r="AV125" s="21"/>
      <c r="AW125" s="21"/>
      <c r="AX125" s="17"/>
      <c r="AY125" s="17"/>
      <c r="AZ125" s="31"/>
      <c r="BA125" s="21"/>
      <c r="BB125" s="21"/>
      <c r="BC125" s="21"/>
      <c r="BD125" s="17"/>
      <c r="BE125" s="17"/>
      <c r="BF125" s="21"/>
      <c r="BG125" s="21"/>
      <c r="BH125" s="21"/>
      <c r="BI125" s="21"/>
      <c r="BJ125" s="105"/>
      <c r="BK125" s="17"/>
      <c r="BL125" s="104"/>
      <c r="BM125" s="31"/>
      <c r="BN125" s="21"/>
      <c r="BO125" s="21"/>
      <c r="BP125" s="21"/>
      <c r="BQ125" s="105"/>
      <c r="BR125" s="17"/>
      <c r="BS125" s="17"/>
      <c r="BT125" s="31"/>
      <c r="BU125" s="21"/>
      <c r="BV125" s="21"/>
      <c r="BW125" s="21"/>
      <c r="BX125" s="105"/>
      <c r="BY125" s="17"/>
      <c r="BZ125" s="101"/>
      <c r="CA125" s="37"/>
      <c r="CB125" s="37"/>
      <c r="CC125" s="37"/>
      <c r="CD125" s="37"/>
      <c r="CE125" s="37"/>
      <c r="CF125" s="37"/>
      <c r="CG125" s="37"/>
      <c r="CH125" s="37"/>
    </row>
    <row r="126" spans="1:86" s="418" customFormat="1" ht="27.75" customHeight="1" thickBot="1" x14ac:dyDescent="0.4">
      <c r="A126" s="126" t="s">
        <v>13</v>
      </c>
      <c r="B126" s="339" t="s">
        <v>189</v>
      </c>
      <c r="C126" s="363"/>
      <c r="D126" s="17"/>
      <c r="E126" s="18"/>
      <c r="F126" s="105"/>
      <c r="G126" s="148">
        <f>SUM(H126:K126)</f>
        <v>200</v>
      </c>
      <c r="H126" s="177"/>
      <c r="I126" s="178"/>
      <c r="J126" s="178"/>
      <c r="K126" s="183">
        <v>200</v>
      </c>
      <c r="L126" s="172"/>
      <c r="M126" s="32">
        <v>7</v>
      </c>
      <c r="N126" s="32">
        <v>7</v>
      </c>
      <c r="O126" s="32">
        <v>0</v>
      </c>
      <c r="P126" s="100"/>
      <c r="Q126" s="100"/>
      <c r="R126" s="100"/>
      <c r="S126" s="100"/>
      <c r="T126" s="54"/>
      <c r="U126" s="102"/>
      <c r="V126" s="103"/>
      <c r="W126" s="100"/>
      <c r="X126" s="100"/>
      <c r="Y126" s="21"/>
      <c r="Z126" s="104"/>
      <c r="AA126" s="17"/>
      <c r="AB126" s="31"/>
      <c r="AC126" s="21"/>
      <c r="AD126" s="21"/>
      <c r="AE126" s="21"/>
      <c r="AF126" s="104"/>
      <c r="AG126" s="17"/>
      <c r="AH126" s="21"/>
      <c r="AI126" s="21"/>
      <c r="AJ126" s="21"/>
      <c r="AK126" s="21"/>
      <c r="AL126" s="104"/>
      <c r="AM126" s="17"/>
      <c r="AN126" s="31"/>
      <c r="AO126" s="21"/>
      <c r="AP126" s="21"/>
      <c r="AQ126" s="21"/>
      <c r="AR126" s="104"/>
      <c r="AS126" s="17"/>
      <c r="AT126" s="31"/>
      <c r="AU126" s="21"/>
      <c r="AV126" s="21"/>
      <c r="AW126" s="21">
        <v>200</v>
      </c>
      <c r="AX126" s="17">
        <v>7</v>
      </c>
      <c r="AY126" s="17"/>
      <c r="AZ126" s="31"/>
      <c r="BA126" s="21"/>
      <c r="BB126" s="21"/>
      <c r="BC126" s="21"/>
      <c r="BD126" s="17"/>
      <c r="BE126" s="17"/>
      <c r="BF126" s="21"/>
      <c r="BG126" s="21"/>
      <c r="BH126" s="21"/>
      <c r="BI126" s="21"/>
      <c r="BJ126" s="105"/>
      <c r="BK126" s="17"/>
      <c r="BL126" s="104"/>
      <c r="BM126" s="31"/>
      <c r="BN126" s="21"/>
      <c r="BO126" s="21"/>
      <c r="BP126" s="21"/>
      <c r="BQ126" s="105"/>
      <c r="BR126" s="17"/>
      <c r="BS126" s="17"/>
      <c r="BT126" s="31"/>
      <c r="BU126" s="21"/>
      <c r="BV126" s="21"/>
      <c r="BW126" s="21"/>
      <c r="BX126" s="105"/>
      <c r="BY126" s="17"/>
      <c r="BZ126" s="101"/>
      <c r="CA126" s="37"/>
      <c r="CB126" s="37"/>
      <c r="CC126" s="37"/>
      <c r="CD126" s="37"/>
      <c r="CE126" s="37"/>
      <c r="CF126" s="37"/>
      <c r="CG126" s="37"/>
      <c r="CH126" s="37"/>
    </row>
    <row r="127" spans="1:86" s="418" customFormat="1" ht="27.75" customHeight="1" thickBot="1" x14ac:dyDescent="0.4">
      <c r="A127" s="52" t="s">
        <v>16</v>
      </c>
      <c r="B127" s="339" t="s">
        <v>188</v>
      </c>
      <c r="C127" s="363"/>
      <c r="D127" s="22"/>
      <c r="E127" s="23"/>
      <c r="F127" s="112"/>
      <c r="G127" s="148">
        <f t="shared" si="704"/>
        <v>100</v>
      </c>
      <c r="H127" s="186"/>
      <c r="I127" s="185"/>
      <c r="J127" s="185"/>
      <c r="K127" s="183">
        <v>100</v>
      </c>
      <c r="L127" s="208"/>
      <c r="M127" s="54">
        <v>4</v>
      </c>
      <c r="N127" s="145">
        <v>4</v>
      </c>
      <c r="O127" s="145">
        <v>0</v>
      </c>
      <c r="P127" s="106"/>
      <c r="Q127" s="106"/>
      <c r="R127" s="106"/>
      <c r="S127" s="106"/>
      <c r="T127" s="145"/>
      <c r="U127" s="108"/>
      <c r="V127" s="109"/>
      <c r="W127" s="106"/>
      <c r="X127" s="106"/>
      <c r="Y127" s="110"/>
      <c r="Z127" s="111"/>
      <c r="AA127" s="22"/>
      <c r="AB127" s="33"/>
      <c r="AC127" s="110"/>
      <c r="AD127" s="110"/>
      <c r="AE127" s="110"/>
      <c r="AF127" s="111"/>
      <c r="AG127" s="22"/>
      <c r="AH127" s="110"/>
      <c r="AI127" s="110"/>
      <c r="AJ127" s="110"/>
      <c r="AK127" s="110"/>
      <c r="AL127" s="111"/>
      <c r="AM127" s="22"/>
      <c r="AN127" s="33"/>
      <c r="AO127" s="110"/>
      <c r="AP127" s="110"/>
      <c r="AQ127" s="110"/>
      <c r="AR127" s="111"/>
      <c r="AS127" s="22"/>
      <c r="AT127" s="33"/>
      <c r="AU127" s="110"/>
      <c r="AV127" s="110"/>
      <c r="AW127" s="110"/>
      <c r="AX127" s="22"/>
      <c r="AY127" s="22"/>
      <c r="AZ127" s="33"/>
      <c r="BA127" s="110"/>
      <c r="BB127" s="110"/>
      <c r="BC127" s="110">
        <v>100</v>
      </c>
      <c r="BD127" s="22">
        <v>4</v>
      </c>
      <c r="BE127" s="22"/>
      <c r="BF127" s="110"/>
      <c r="BG127" s="110"/>
      <c r="BH127" s="110"/>
      <c r="BI127" s="110"/>
      <c r="BJ127" s="112"/>
      <c r="BK127" s="22"/>
      <c r="BL127" s="111"/>
      <c r="BM127" s="33"/>
      <c r="BN127" s="110"/>
      <c r="BO127" s="110"/>
      <c r="BP127" s="110"/>
      <c r="BQ127" s="112"/>
      <c r="BR127" s="22"/>
      <c r="BS127" s="22"/>
      <c r="BT127" s="33"/>
      <c r="BU127" s="110"/>
      <c r="BV127" s="110"/>
      <c r="BW127" s="110"/>
      <c r="BX127" s="112"/>
      <c r="BY127" s="22"/>
      <c r="BZ127" s="107"/>
      <c r="CA127" s="37"/>
      <c r="CB127" s="37"/>
      <c r="CC127" s="37"/>
      <c r="CD127" s="37"/>
      <c r="CE127" s="37"/>
      <c r="CF127" s="37"/>
      <c r="CG127" s="37"/>
      <c r="CH127" s="37"/>
    </row>
    <row r="128" spans="1:86" s="418" customFormat="1" ht="30" customHeight="1" thickBot="1" x14ac:dyDescent="0.4">
      <c r="A128" s="53" t="s">
        <v>17</v>
      </c>
      <c r="B128" s="339" t="s">
        <v>189</v>
      </c>
      <c r="C128" s="363"/>
      <c r="D128" s="22"/>
      <c r="E128" s="23"/>
      <c r="F128" s="112"/>
      <c r="G128" s="148">
        <f t="shared" si="704"/>
        <v>200</v>
      </c>
      <c r="H128" s="186"/>
      <c r="I128" s="185"/>
      <c r="J128" s="185"/>
      <c r="K128" s="187">
        <v>200</v>
      </c>
      <c r="L128" s="264"/>
      <c r="M128" s="54">
        <v>7</v>
      </c>
      <c r="N128" s="54">
        <v>7</v>
      </c>
      <c r="O128" s="54">
        <v>0</v>
      </c>
      <c r="P128" s="106"/>
      <c r="Q128" s="106"/>
      <c r="R128" s="106"/>
      <c r="S128" s="106"/>
      <c r="T128" s="145"/>
      <c r="U128" s="108"/>
      <c r="V128" s="109"/>
      <c r="W128" s="106"/>
      <c r="X128" s="106"/>
      <c r="Y128" s="110"/>
      <c r="Z128" s="111"/>
      <c r="AA128" s="22"/>
      <c r="AB128" s="33"/>
      <c r="AC128" s="110"/>
      <c r="AD128" s="110"/>
      <c r="AE128" s="110"/>
      <c r="AF128" s="111"/>
      <c r="AG128" s="22"/>
      <c r="AH128" s="110"/>
      <c r="AI128" s="110"/>
      <c r="AJ128" s="110"/>
      <c r="AK128" s="110"/>
      <c r="AL128" s="111"/>
      <c r="AM128" s="22"/>
      <c r="AN128" s="33"/>
      <c r="AO128" s="110"/>
      <c r="AP128" s="110"/>
      <c r="AQ128" s="110"/>
      <c r="AR128" s="111"/>
      <c r="AS128" s="22"/>
      <c r="AT128" s="33"/>
      <c r="AU128" s="110"/>
      <c r="AV128" s="110"/>
      <c r="AW128" s="110"/>
      <c r="AX128" s="22"/>
      <c r="AY128" s="22"/>
      <c r="AZ128" s="33"/>
      <c r="BA128" s="110"/>
      <c r="BB128" s="110"/>
      <c r="BC128" s="110"/>
      <c r="BD128" s="22"/>
      <c r="BE128" s="22"/>
      <c r="BF128" s="110"/>
      <c r="BG128" s="110"/>
      <c r="BH128" s="110"/>
      <c r="BI128" s="110">
        <v>200</v>
      </c>
      <c r="BJ128" s="112"/>
      <c r="BK128" s="22">
        <v>7</v>
      </c>
      <c r="BL128" s="111"/>
      <c r="BM128" s="33"/>
      <c r="BN128" s="110"/>
      <c r="BO128" s="110"/>
      <c r="BP128" s="110"/>
      <c r="BQ128" s="112"/>
      <c r="BR128" s="22"/>
      <c r="BS128" s="22"/>
      <c r="BT128" s="33"/>
      <c r="BU128" s="110"/>
      <c r="BV128" s="110"/>
      <c r="BW128" s="110"/>
      <c r="BX128" s="112"/>
      <c r="BY128" s="22"/>
      <c r="BZ128" s="107"/>
      <c r="CA128" s="37"/>
      <c r="CB128" s="37"/>
      <c r="CC128" s="37"/>
      <c r="CD128" s="37"/>
      <c r="CE128" s="37"/>
      <c r="CF128" s="37"/>
      <c r="CG128" s="37"/>
      <c r="CH128" s="37"/>
    </row>
    <row r="129" spans="1:86" s="418" customFormat="1" ht="28.5" customHeight="1" thickBot="1" x14ac:dyDescent="0.4">
      <c r="A129" s="210" t="s">
        <v>18</v>
      </c>
      <c r="B129" s="339" t="s">
        <v>190</v>
      </c>
      <c r="C129" s="363"/>
      <c r="D129" s="22"/>
      <c r="E129" s="24"/>
      <c r="F129" s="146"/>
      <c r="G129" s="148">
        <f t="shared" si="704"/>
        <v>510</v>
      </c>
      <c r="H129" s="188"/>
      <c r="I129" s="189"/>
      <c r="J129" s="189"/>
      <c r="K129" s="190">
        <v>510</v>
      </c>
      <c r="L129" s="265"/>
      <c r="M129" s="60">
        <v>20</v>
      </c>
      <c r="N129" s="59">
        <v>20</v>
      </c>
      <c r="O129" s="60">
        <v>0</v>
      </c>
      <c r="P129" s="106"/>
      <c r="Q129" s="106"/>
      <c r="R129" s="106"/>
      <c r="S129" s="106"/>
      <c r="T129" s="145"/>
      <c r="U129" s="108"/>
      <c r="V129" s="109"/>
      <c r="W129" s="106"/>
      <c r="X129" s="106"/>
      <c r="Y129" s="110"/>
      <c r="Z129" s="111"/>
      <c r="AA129" s="34"/>
      <c r="AB129" s="35"/>
      <c r="AC129" s="113"/>
      <c r="AD129" s="113"/>
      <c r="AE129" s="113"/>
      <c r="AF129" s="143"/>
      <c r="AG129" s="34"/>
      <c r="AH129" s="110"/>
      <c r="AI129" s="110"/>
      <c r="AJ129" s="110"/>
      <c r="AK129" s="110"/>
      <c r="AL129" s="111"/>
      <c r="AM129" s="34"/>
      <c r="AN129" s="33"/>
      <c r="AO129" s="110"/>
      <c r="AP129" s="110"/>
      <c r="AQ129" s="110"/>
      <c r="AR129" s="111"/>
      <c r="AS129" s="34"/>
      <c r="AT129" s="33"/>
      <c r="AU129" s="110"/>
      <c r="AV129" s="110"/>
      <c r="AW129" s="110"/>
      <c r="AX129" s="22"/>
      <c r="AY129" s="22"/>
      <c r="AZ129" s="35"/>
      <c r="BA129" s="113"/>
      <c r="BB129" s="113"/>
      <c r="BC129" s="113"/>
      <c r="BD129" s="34"/>
      <c r="BE129" s="34"/>
      <c r="BF129" s="110"/>
      <c r="BG129" s="110"/>
      <c r="BH129" s="110"/>
      <c r="BI129" s="110"/>
      <c r="BJ129" s="112"/>
      <c r="BK129" s="22"/>
      <c r="BL129" s="111"/>
      <c r="BM129" s="33"/>
      <c r="BN129" s="110"/>
      <c r="BO129" s="110"/>
      <c r="BP129" s="110"/>
      <c r="BQ129" s="112"/>
      <c r="BR129" s="22"/>
      <c r="BS129" s="22"/>
      <c r="BT129" s="33"/>
      <c r="BU129" s="110"/>
      <c r="BV129" s="110"/>
      <c r="BW129" s="110">
        <v>510</v>
      </c>
      <c r="BX129" s="112"/>
      <c r="BY129" s="22">
        <v>20</v>
      </c>
      <c r="BZ129" s="107"/>
      <c r="CA129" s="37"/>
      <c r="CB129" s="37"/>
      <c r="CC129" s="37"/>
      <c r="CD129" s="37"/>
      <c r="CE129" s="37"/>
      <c r="CF129" s="37"/>
      <c r="CG129" s="37"/>
      <c r="CH129" s="37"/>
    </row>
    <row r="130" spans="1:86" s="37" customFormat="1" ht="30" customHeight="1" thickBot="1" x14ac:dyDescent="0.4">
      <c r="A130" s="13" t="s">
        <v>191</v>
      </c>
      <c r="B130" s="366" t="s">
        <v>165</v>
      </c>
      <c r="C130" s="367"/>
      <c r="D130" s="13"/>
      <c r="E130" s="13">
        <f>E131+E132</f>
        <v>750</v>
      </c>
      <c r="F130" s="13">
        <f t="shared" ref="F130:O130" si="705">F131+F132</f>
        <v>634</v>
      </c>
      <c r="G130" s="13">
        <f t="shared" si="705"/>
        <v>116</v>
      </c>
      <c r="H130" s="13">
        <f t="shared" si="705"/>
        <v>28</v>
      </c>
      <c r="I130" s="13">
        <f t="shared" si="705"/>
        <v>18</v>
      </c>
      <c r="J130" s="13">
        <f t="shared" si="705"/>
        <v>10</v>
      </c>
      <c r="K130" s="13">
        <f t="shared" si="705"/>
        <v>0</v>
      </c>
      <c r="L130" s="13">
        <f t="shared" si="705"/>
        <v>60</v>
      </c>
      <c r="M130" s="13">
        <f>M131+M132</f>
        <v>25</v>
      </c>
      <c r="N130" s="13">
        <f t="shared" si="705"/>
        <v>4</v>
      </c>
      <c r="O130" s="13">
        <f t="shared" si="705"/>
        <v>21</v>
      </c>
      <c r="P130" s="13"/>
      <c r="Q130" s="13">
        <f t="shared" ref="Q130" si="706">Q131+Q132</f>
        <v>0</v>
      </c>
      <c r="R130" s="13">
        <f t="shared" ref="R130" si="707">R131+R132</f>
        <v>0</v>
      </c>
      <c r="S130" s="13">
        <f t="shared" ref="S130" si="708">S131+S132</f>
        <v>0</v>
      </c>
      <c r="T130" s="13">
        <f t="shared" ref="T130" si="709">T131+T132</f>
        <v>0</v>
      </c>
      <c r="U130" s="13">
        <f t="shared" ref="U130" si="710">U131+U132</f>
        <v>0</v>
      </c>
      <c r="V130" s="13">
        <f t="shared" ref="V130" si="711">V131+V132</f>
        <v>0</v>
      </c>
      <c r="W130" s="13">
        <f t="shared" ref="W130" si="712">W131+W132</f>
        <v>0</v>
      </c>
      <c r="X130" s="13">
        <f t="shared" ref="X130" si="713">X131+X132</f>
        <v>0</v>
      </c>
      <c r="Y130" s="13">
        <f t="shared" ref="Y130" si="714">Y131+Y132</f>
        <v>0</v>
      </c>
      <c r="Z130" s="13">
        <f t="shared" ref="Z130" si="715">Z131+Z132</f>
        <v>0</v>
      </c>
      <c r="AA130" s="13">
        <f t="shared" ref="AA130" si="716">AA131+AA132</f>
        <v>0</v>
      </c>
      <c r="AB130" s="13">
        <f t="shared" ref="AB130" si="717">AB131+AB132</f>
        <v>0</v>
      </c>
      <c r="AC130" s="13">
        <f t="shared" ref="AC130" si="718">AC131+AC132</f>
        <v>0</v>
      </c>
      <c r="AD130" s="13">
        <f t="shared" ref="AD130" si="719">AD131+AD132</f>
        <v>0</v>
      </c>
      <c r="AE130" s="13">
        <f t="shared" ref="AE130" si="720">AE131+AE132</f>
        <v>0</v>
      </c>
      <c r="AF130" s="13">
        <f t="shared" ref="AF130" si="721">AF131+AF132</f>
        <v>0</v>
      </c>
      <c r="AG130" s="13">
        <f t="shared" ref="AG130" si="722">AG131+AG132</f>
        <v>0</v>
      </c>
      <c r="AH130" s="13">
        <f t="shared" ref="AH130" si="723">AH131+AH132</f>
        <v>0</v>
      </c>
      <c r="AI130" s="13">
        <f t="shared" ref="AI130" si="724">AI131+AI132</f>
        <v>0</v>
      </c>
      <c r="AJ130" s="13">
        <f t="shared" ref="AJ130" si="725">AJ131+AJ132</f>
        <v>0</v>
      </c>
      <c r="AK130" s="13">
        <f t="shared" ref="AK130" si="726">AK131+AK132</f>
        <v>0</v>
      </c>
      <c r="AL130" s="13">
        <f t="shared" ref="AL130" si="727">AL131+AL132</f>
        <v>0</v>
      </c>
      <c r="AM130" s="13">
        <f t="shared" ref="AM130" si="728">AM131+AM132</f>
        <v>0</v>
      </c>
      <c r="AN130" s="13">
        <f t="shared" ref="AN130" si="729">AN131+AN132</f>
        <v>0</v>
      </c>
      <c r="AO130" s="13">
        <f t="shared" ref="AO130" si="730">AO131+AO132</f>
        <v>0</v>
      </c>
      <c r="AP130" s="13">
        <f t="shared" ref="AP130" si="731">AP131+AP132</f>
        <v>0</v>
      </c>
      <c r="AQ130" s="13">
        <f t="shared" ref="AQ130" si="732">AQ131+AQ132</f>
        <v>0</v>
      </c>
      <c r="AR130" s="13">
        <f t="shared" ref="AR130" si="733">AR131+AR132</f>
        <v>0</v>
      </c>
      <c r="AS130" s="13">
        <f t="shared" ref="AS130" si="734">AS131+AS132</f>
        <v>0</v>
      </c>
      <c r="AT130" s="13">
        <f t="shared" ref="AT130" si="735">AT131+AT132</f>
        <v>0</v>
      </c>
      <c r="AU130" s="13">
        <f t="shared" ref="AU130" si="736">AU131+AU132</f>
        <v>0</v>
      </c>
      <c r="AV130" s="13">
        <f t="shared" ref="AV130" si="737">AV131+AV132</f>
        <v>0</v>
      </c>
      <c r="AW130" s="13">
        <f t="shared" ref="AW130" si="738">AW131+AW132</f>
        <v>0</v>
      </c>
      <c r="AX130" s="13">
        <f t="shared" ref="AX130" si="739">AX131+AX132</f>
        <v>0</v>
      </c>
      <c r="AY130" s="13">
        <f t="shared" ref="AY130" si="740">AY131+AY132</f>
        <v>0</v>
      </c>
      <c r="AZ130" s="13">
        <f t="shared" ref="AZ130" si="741">AZ131+AZ132</f>
        <v>0</v>
      </c>
      <c r="BA130" s="13">
        <f t="shared" ref="BA130" si="742">BA131+BA132</f>
        <v>0</v>
      </c>
      <c r="BB130" s="13">
        <f t="shared" ref="BB130" si="743">BB131+BB132</f>
        <v>0</v>
      </c>
      <c r="BC130" s="13">
        <f t="shared" ref="BC130" si="744">BC131+BC132</f>
        <v>0</v>
      </c>
      <c r="BD130" s="13">
        <f t="shared" ref="BD130" si="745">BD131+BD132</f>
        <v>0</v>
      </c>
      <c r="BE130" s="13">
        <f t="shared" ref="BE130" si="746">BE131+BE132</f>
        <v>0</v>
      </c>
      <c r="BF130" s="13">
        <f t="shared" ref="BF130" si="747">BF131+BF132</f>
        <v>28</v>
      </c>
      <c r="BG130" s="13">
        <f t="shared" ref="BG130" si="748">BG131+BG132</f>
        <v>18</v>
      </c>
      <c r="BH130" s="13">
        <f t="shared" ref="BH130" si="749">BH131+BH132</f>
        <v>10</v>
      </c>
      <c r="BI130" s="13">
        <f t="shared" ref="BI130" si="750">BI131+BI132</f>
        <v>0</v>
      </c>
      <c r="BJ130" s="13"/>
      <c r="BK130" s="13">
        <f t="shared" ref="BK130" si="751">BK131+BK132</f>
        <v>8</v>
      </c>
      <c r="BL130" s="13"/>
      <c r="BM130" s="13">
        <f t="shared" ref="BM130" si="752">BM131+BM132</f>
        <v>0</v>
      </c>
      <c r="BN130" s="13">
        <f t="shared" ref="BN130" si="753">BN131+BN132</f>
        <v>0</v>
      </c>
      <c r="BO130" s="13">
        <f t="shared" ref="BO130" si="754">BO131+BO132</f>
        <v>0</v>
      </c>
      <c r="BP130" s="13">
        <f t="shared" ref="BP130" si="755">BP131+BP132</f>
        <v>0</v>
      </c>
      <c r="BQ130" s="13">
        <f t="shared" ref="BQ130" si="756">BQ131+BQ132</f>
        <v>15</v>
      </c>
      <c r="BR130" s="13">
        <f t="shared" ref="BR130" si="757">BR131+BR132</f>
        <v>6</v>
      </c>
      <c r="BS130" s="13">
        <f t="shared" ref="BS130" si="758">BS131+BS132</f>
        <v>0</v>
      </c>
      <c r="BT130" s="13">
        <f t="shared" ref="BT130" si="759">BT131+BT132</f>
        <v>0</v>
      </c>
      <c r="BU130" s="13">
        <f t="shared" ref="BU130" si="760">BU131+BU132</f>
        <v>0</v>
      </c>
      <c r="BV130" s="13">
        <f t="shared" ref="BV130" si="761">BV131+BV132</f>
        <v>0</v>
      </c>
      <c r="BW130" s="13">
        <f t="shared" ref="BW130" si="762">BW131+BW132</f>
        <v>0</v>
      </c>
      <c r="BX130" s="13">
        <f t="shared" ref="BX130" si="763">BX131+BX132</f>
        <v>30</v>
      </c>
      <c r="BY130" s="13">
        <f t="shared" ref="BY130" si="764">BY131+BY132</f>
        <v>11</v>
      </c>
      <c r="BZ130" s="13"/>
    </row>
    <row r="131" spans="1:86" s="37" customFormat="1" ht="28.5" customHeight="1" thickBot="1" x14ac:dyDescent="0.4">
      <c r="A131" s="226" t="s">
        <v>1</v>
      </c>
      <c r="B131" s="337" t="s">
        <v>161</v>
      </c>
      <c r="C131" s="338"/>
      <c r="D131" s="153" t="s">
        <v>132</v>
      </c>
      <c r="E131" s="18">
        <v>90</v>
      </c>
      <c r="F131" s="105">
        <v>34</v>
      </c>
      <c r="G131" s="225">
        <f>SUM(H131:K131)</f>
        <v>56</v>
      </c>
      <c r="H131" s="171">
        <v>28</v>
      </c>
      <c r="I131" s="171">
        <v>18</v>
      </c>
      <c r="J131" s="171">
        <v>10</v>
      </c>
      <c r="K131" s="229"/>
      <c r="L131" s="175"/>
      <c r="M131" s="59">
        <v>3</v>
      </c>
      <c r="N131" s="59">
        <v>2</v>
      </c>
      <c r="O131" s="59">
        <v>1</v>
      </c>
      <c r="P131" s="245"/>
      <c r="Q131" s="86"/>
      <c r="R131" s="86"/>
      <c r="S131" s="86"/>
      <c r="T131" s="87"/>
      <c r="U131" s="88"/>
      <c r="V131" s="89"/>
      <c r="W131" s="86"/>
      <c r="X131" s="86"/>
      <c r="Y131" s="86"/>
      <c r="Z131" s="87"/>
      <c r="AA131" s="88"/>
      <c r="AB131" s="89"/>
      <c r="AC131" s="86"/>
      <c r="AD131" s="86"/>
      <c r="AE131" s="86"/>
      <c r="AF131" s="87"/>
      <c r="AG131" s="91"/>
      <c r="AH131" s="85"/>
      <c r="AI131" s="86"/>
      <c r="AJ131" s="86"/>
      <c r="AK131" s="86"/>
      <c r="AL131" s="87"/>
      <c r="AM131" s="91"/>
      <c r="AN131" s="89"/>
      <c r="AO131" s="86"/>
      <c r="AP131" s="86"/>
      <c r="AQ131" s="73"/>
      <c r="AR131" s="74"/>
      <c r="AS131" s="77"/>
      <c r="AT131" s="76"/>
      <c r="AU131" s="73"/>
      <c r="AV131" s="73"/>
      <c r="AW131" s="73"/>
      <c r="AX131" s="74"/>
      <c r="AY131" s="77"/>
      <c r="AZ131" s="76"/>
      <c r="BA131" s="73"/>
      <c r="BB131" s="73"/>
      <c r="BC131" s="73"/>
      <c r="BD131" s="74"/>
      <c r="BE131" s="77"/>
      <c r="BF131" s="72">
        <v>28</v>
      </c>
      <c r="BG131" s="73">
        <v>18</v>
      </c>
      <c r="BH131" s="78">
        <v>10</v>
      </c>
      <c r="BI131" s="73"/>
      <c r="BJ131" s="256"/>
      <c r="BK131" s="74">
        <v>3</v>
      </c>
      <c r="BL131" s="75" t="s">
        <v>101</v>
      </c>
      <c r="BM131" s="76"/>
      <c r="BN131" s="73"/>
      <c r="BO131" s="73"/>
      <c r="BP131" s="73"/>
      <c r="BQ131" s="79"/>
      <c r="BR131" s="74"/>
      <c r="BS131" s="77"/>
      <c r="BT131" s="89"/>
      <c r="BU131" s="86"/>
      <c r="BV131" s="86"/>
      <c r="BW131" s="86"/>
      <c r="BX131" s="90"/>
      <c r="BY131" s="87"/>
      <c r="BZ131" s="91"/>
    </row>
    <row r="132" spans="1:86" s="37" customFormat="1" ht="57" customHeight="1" thickBot="1" x14ac:dyDescent="0.4">
      <c r="A132" s="226" t="s">
        <v>3</v>
      </c>
      <c r="B132" s="341" t="s">
        <v>44</v>
      </c>
      <c r="C132" s="342"/>
      <c r="D132" s="213"/>
      <c r="E132" s="211">
        <f>M132*30</f>
        <v>660</v>
      </c>
      <c r="F132" s="212">
        <f>M132*30-G132</f>
        <v>600</v>
      </c>
      <c r="G132" s="225">
        <f>SUM(H132:L132)</f>
        <v>60</v>
      </c>
      <c r="H132" s="181"/>
      <c r="I132" s="171"/>
      <c r="J132" s="171"/>
      <c r="K132" s="190"/>
      <c r="L132" s="266">
        <v>60</v>
      </c>
      <c r="M132" s="224">
        <v>22</v>
      </c>
      <c r="N132" s="224">
        <v>2</v>
      </c>
      <c r="O132" s="224">
        <v>20</v>
      </c>
      <c r="P132" s="80"/>
      <c r="Q132" s="284"/>
      <c r="R132" s="284"/>
      <c r="S132" s="284"/>
      <c r="T132" s="74"/>
      <c r="U132" s="75"/>
      <c r="V132" s="83"/>
      <c r="W132" s="284"/>
      <c r="X132" s="284"/>
      <c r="Y132" s="284"/>
      <c r="Z132" s="74"/>
      <c r="AA132" s="75"/>
      <c r="AB132" s="83"/>
      <c r="AC132" s="284"/>
      <c r="AD132" s="284"/>
      <c r="AE132" s="284"/>
      <c r="AF132" s="74"/>
      <c r="AG132" s="77"/>
      <c r="AH132" s="80"/>
      <c r="AI132" s="284"/>
      <c r="AJ132" s="284"/>
      <c r="AK132" s="284"/>
      <c r="AL132" s="74"/>
      <c r="AM132" s="77"/>
      <c r="AN132" s="83"/>
      <c r="AO132" s="284"/>
      <c r="AP132" s="284"/>
      <c r="AQ132" s="284"/>
      <c r="AR132" s="74"/>
      <c r="AS132" s="77"/>
      <c r="AT132" s="83"/>
      <c r="AU132" s="284"/>
      <c r="AV132" s="284"/>
      <c r="AW132" s="284"/>
      <c r="AX132" s="74"/>
      <c r="AY132" s="77"/>
      <c r="AZ132" s="83"/>
      <c r="BA132" s="284"/>
      <c r="BB132" s="284"/>
      <c r="BC132" s="284"/>
      <c r="BD132" s="74"/>
      <c r="BE132" s="77"/>
      <c r="BF132" s="80"/>
      <c r="BG132" s="284"/>
      <c r="BH132" s="284"/>
      <c r="BI132" s="284"/>
      <c r="BJ132" s="147">
        <v>15</v>
      </c>
      <c r="BK132" s="74">
        <v>5</v>
      </c>
      <c r="BL132" s="75"/>
      <c r="BM132" s="83"/>
      <c r="BN132" s="284"/>
      <c r="BO132" s="284"/>
      <c r="BP132" s="284"/>
      <c r="BQ132" s="84">
        <v>15</v>
      </c>
      <c r="BR132" s="74">
        <v>6</v>
      </c>
      <c r="BS132" s="77"/>
      <c r="BT132" s="83"/>
      <c r="BU132" s="284"/>
      <c r="BV132" s="284"/>
      <c r="BW132" s="284"/>
      <c r="BX132" s="84">
        <v>30</v>
      </c>
      <c r="BY132" s="74">
        <v>11</v>
      </c>
      <c r="BZ132" s="77"/>
    </row>
    <row r="133" spans="1:86" s="37" customFormat="1" ht="35.1" customHeight="1" thickBot="1" x14ac:dyDescent="0.4">
      <c r="A133" s="29"/>
      <c r="B133" s="399" t="s">
        <v>71</v>
      </c>
      <c r="C133" s="399"/>
      <c r="D133" s="13"/>
      <c r="E133" s="124">
        <f>SUM(E134:E152)</f>
        <v>750</v>
      </c>
      <c r="F133" s="124">
        <f t="shared" ref="F133:O133" si="765">SUM(F134:F152)</f>
        <v>231</v>
      </c>
      <c r="G133" s="124">
        <f t="shared" si="765"/>
        <v>541</v>
      </c>
      <c r="H133" s="124">
        <f t="shared" si="765"/>
        <v>175</v>
      </c>
      <c r="I133" s="124">
        <f t="shared" si="765"/>
        <v>233</v>
      </c>
      <c r="J133" s="124">
        <f t="shared" si="765"/>
        <v>133</v>
      </c>
      <c r="K133" s="124">
        <f t="shared" si="765"/>
        <v>0</v>
      </c>
      <c r="L133" s="124"/>
      <c r="M133" s="124">
        <f>SUM(M134:M152)</f>
        <v>31</v>
      </c>
      <c r="N133" s="124">
        <f t="shared" si="765"/>
        <v>20.5</v>
      </c>
      <c r="O133" s="124">
        <f t="shared" si="765"/>
        <v>10.5</v>
      </c>
      <c r="P133" s="124">
        <f t="shared" ref="P133" si="766">SUM(P134:P152)</f>
        <v>14</v>
      </c>
      <c r="Q133" s="124">
        <f t="shared" ref="Q133" si="767">SUM(Q134:Q152)</f>
        <v>35</v>
      </c>
      <c r="R133" s="124">
        <f t="shared" ref="R133" si="768">SUM(R134:R152)</f>
        <v>0</v>
      </c>
      <c r="S133" s="124">
        <f t="shared" ref="S133" si="769">SUM(S134:S152)</f>
        <v>0</v>
      </c>
      <c r="T133" s="124">
        <f>SUM(T134:T152)</f>
        <v>3</v>
      </c>
      <c r="U133" s="124">
        <f t="shared" ref="U133" si="770">SUM(U134:U152)</f>
        <v>0</v>
      </c>
      <c r="V133" s="124">
        <f t="shared" ref="V133" si="771">SUM(V134:V152)</f>
        <v>0</v>
      </c>
      <c r="W133" s="124">
        <f t="shared" ref="W133" si="772">SUM(W134:W152)</f>
        <v>0</v>
      </c>
      <c r="X133" s="124">
        <f t="shared" ref="X133" si="773">SUM(X134:X152)</f>
        <v>0</v>
      </c>
      <c r="Y133" s="124">
        <f t="shared" ref="Y133" si="774">SUM(Y134:Y152)</f>
        <v>0</v>
      </c>
      <c r="Z133" s="124">
        <f>SUM(Z134:Z152)</f>
        <v>0</v>
      </c>
      <c r="AA133" s="124">
        <f t="shared" ref="AA133" si="775">SUM(AA134:AA152)</f>
        <v>0</v>
      </c>
      <c r="AB133" s="124">
        <f t="shared" ref="AB133" si="776">SUM(AB134:AB152)</f>
        <v>0</v>
      </c>
      <c r="AC133" s="124">
        <f t="shared" ref="AC133" si="777">SUM(AC134:AC152)</f>
        <v>20</v>
      </c>
      <c r="AD133" s="124">
        <f t="shared" ref="AD133" si="778">SUM(AD134:AD152)</f>
        <v>0</v>
      </c>
      <c r="AE133" s="124">
        <f t="shared" ref="AE133" si="779">SUM(AE134:AE152)</f>
        <v>0</v>
      </c>
      <c r="AF133" s="124">
        <f>SUM(AF134:AF152)</f>
        <v>1</v>
      </c>
      <c r="AG133" s="124">
        <f t="shared" ref="AG133" si="780">SUM(AG134:AG152)</f>
        <v>0</v>
      </c>
      <c r="AH133" s="124">
        <f t="shared" ref="AH133" si="781">SUM(AH134:AH152)</f>
        <v>0</v>
      </c>
      <c r="AI133" s="124">
        <f t="shared" ref="AI133" si="782">SUM(AI134:AI152)</f>
        <v>0</v>
      </c>
      <c r="AJ133" s="124">
        <f t="shared" ref="AJ133" si="783">SUM(AJ134:AJ152)</f>
        <v>0</v>
      </c>
      <c r="AK133" s="124">
        <f t="shared" ref="AK133" si="784">SUM(AK134:AK152)</f>
        <v>0</v>
      </c>
      <c r="AL133" s="124">
        <f>SUM(AL134:AL152)</f>
        <v>0</v>
      </c>
      <c r="AM133" s="124">
        <f t="shared" ref="AM133" si="785">SUM(AM134:AM152)</f>
        <v>0</v>
      </c>
      <c r="AN133" s="124">
        <f t="shared" ref="AN133" si="786">SUM(AN134:AN152)</f>
        <v>0</v>
      </c>
      <c r="AO133" s="124">
        <f t="shared" ref="AO133" si="787">SUM(AO134:AO152)</f>
        <v>0</v>
      </c>
      <c r="AP133" s="124">
        <f t="shared" ref="AP133" si="788">SUM(AP134:AP152)</f>
        <v>0</v>
      </c>
      <c r="AQ133" s="124">
        <f t="shared" ref="AQ133" si="789">SUM(AQ134:AQ152)</f>
        <v>0</v>
      </c>
      <c r="AR133" s="124">
        <f>SUM(AR134:AR152)</f>
        <v>0</v>
      </c>
      <c r="AS133" s="124">
        <f t="shared" ref="AS133" si="790">SUM(AS134:AS152)</f>
        <v>0</v>
      </c>
      <c r="AT133" s="124">
        <f t="shared" ref="AT133" si="791">SUM(AT134:AT152)</f>
        <v>28</v>
      </c>
      <c r="AU133" s="124">
        <f t="shared" ref="AU133" si="792">SUM(AU134:AU152)</f>
        <v>21</v>
      </c>
      <c r="AV133" s="124">
        <f t="shared" ref="AV133" si="793">SUM(AV134:AV152)</f>
        <v>14</v>
      </c>
      <c r="AW133" s="124">
        <f t="shared" ref="AW133" si="794">SUM(AW134:AW152)</f>
        <v>0</v>
      </c>
      <c r="AX133" s="124">
        <f>SUM(AX134:AX152)</f>
        <v>4</v>
      </c>
      <c r="AY133" s="124">
        <f t="shared" ref="AY133" si="795">SUM(AY134:AY152)</f>
        <v>0</v>
      </c>
      <c r="AZ133" s="124">
        <f t="shared" ref="AZ133" si="796">SUM(AZ134:AZ152)</f>
        <v>42</v>
      </c>
      <c r="BA133" s="124">
        <f t="shared" ref="BA133" si="797">SUM(BA134:BA152)</f>
        <v>40</v>
      </c>
      <c r="BB133" s="124">
        <f t="shared" ref="BB133" si="798">SUM(BB134:BB152)</f>
        <v>63</v>
      </c>
      <c r="BC133" s="124">
        <f t="shared" ref="BC133" si="799">SUM(BC134:BC152)</f>
        <v>0</v>
      </c>
      <c r="BD133" s="124">
        <f>SUM(BD134:BD152)</f>
        <v>8</v>
      </c>
      <c r="BE133" s="124">
        <f t="shared" ref="BE133" si="800">SUM(BE134:BE152)</f>
        <v>0</v>
      </c>
      <c r="BF133" s="124">
        <f t="shared" ref="BF133" si="801">SUM(BF134:BF152)</f>
        <v>14</v>
      </c>
      <c r="BG133" s="124">
        <f t="shared" ref="BG133" si="802">SUM(BG134:BG152)</f>
        <v>0</v>
      </c>
      <c r="BH133" s="124">
        <f t="shared" ref="BH133" si="803">SUM(BH134:BH152)</f>
        <v>21</v>
      </c>
      <c r="BI133" s="124">
        <f t="shared" ref="BI133" si="804">SUM(BI134:BI152)</f>
        <v>0</v>
      </c>
      <c r="BJ133" s="124"/>
      <c r="BK133" s="124">
        <f>SUM(BK134:BK152)</f>
        <v>2</v>
      </c>
      <c r="BL133" s="124">
        <f t="shared" ref="BL133" si="805">SUM(BL134:BL152)</f>
        <v>0</v>
      </c>
      <c r="BM133" s="124">
        <f t="shared" ref="BM133" si="806">SUM(BM134:BM152)</f>
        <v>63</v>
      </c>
      <c r="BN133" s="124">
        <f t="shared" ref="BN133" si="807">SUM(BN134:BN152)</f>
        <v>62</v>
      </c>
      <c r="BO133" s="124">
        <f t="shared" ref="BO133" si="808">SUM(BO134:BO152)</f>
        <v>49</v>
      </c>
      <c r="BP133" s="124">
        <f t="shared" ref="BP133" si="809">SUM(BP134:BP152)</f>
        <v>0</v>
      </c>
      <c r="BQ133" s="124">
        <f t="shared" ref="BQ133" si="810">SUM(BQ134:BQ152)</f>
        <v>0</v>
      </c>
      <c r="BR133" s="124">
        <f t="shared" ref="BR133" si="811">SUM(BR134:BR152)</f>
        <v>10</v>
      </c>
      <c r="BS133" s="124">
        <f t="shared" ref="BS133" si="812">SUM(BS134:BS152)</f>
        <v>0</v>
      </c>
      <c r="BT133" s="124">
        <f t="shared" ref="BT133" si="813">SUM(BT134:BT152)</f>
        <v>14</v>
      </c>
      <c r="BU133" s="124">
        <f t="shared" ref="BU133" si="814">SUM(BU134:BU152)</f>
        <v>41</v>
      </c>
      <c r="BV133" s="124">
        <f t="shared" ref="BV133" si="815">SUM(BV134:BV152)</f>
        <v>0</v>
      </c>
      <c r="BW133" s="124">
        <f t="shared" ref="BW133" si="816">SUM(BW134:BW152)</f>
        <v>0</v>
      </c>
      <c r="BX133" s="124">
        <f t="shared" ref="BX133" si="817">SUM(BX134:BX152)</f>
        <v>0</v>
      </c>
      <c r="BY133" s="124">
        <f t="shared" ref="BY133" si="818">SUM(BY134:BY152)</f>
        <v>3</v>
      </c>
      <c r="BZ133" s="26"/>
    </row>
    <row r="134" spans="1:86" ht="27.75" customHeight="1" thickBot="1" x14ac:dyDescent="0.4">
      <c r="A134" s="50" t="s">
        <v>1</v>
      </c>
      <c r="B134" s="339" t="s">
        <v>168</v>
      </c>
      <c r="C134" s="363"/>
      <c r="D134" s="192" t="s">
        <v>121</v>
      </c>
      <c r="E134" s="152">
        <v>25</v>
      </c>
      <c r="F134" s="147">
        <v>5</v>
      </c>
      <c r="G134" s="148">
        <f>SUM(H134:K134)</f>
        <v>20</v>
      </c>
      <c r="H134" s="171"/>
      <c r="I134" s="171">
        <v>20</v>
      </c>
      <c r="J134" s="171"/>
      <c r="K134" s="173"/>
      <c r="L134" s="172"/>
      <c r="M134" s="194">
        <v>1</v>
      </c>
      <c r="N134" s="194">
        <v>0.5</v>
      </c>
      <c r="O134" s="194">
        <v>0.5</v>
      </c>
      <c r="P134" s="72"/>
      <c r="Q134" s="73"/>
      <c r="R134" s="73"/>
      <c r="S134" s="79"/>
      <c r="T134" s="195"/>
      <c r="U134" s="196"/>
      <c r="V134" s="72"/>
      <c r="W134" s="73"/>
      <c r="X134" s="73"/>
      <c r="Y134" s="73"/>
      <c r="Z134" s="74"/>
      <c r="AA134" s="75"/>
      <c r="AB134" s="76"/>
      <c r="AC134" s="73">
        <v>20</v>
      </c>
      <c r="AD134" s="73"/>
      <c r="AE134" s="73"/>
      <c r="AF134" s="74">
        <v>1</v>
      </c>
      <c r="AG134" s="77" t="s">
        <v>101</v>
      </c>
      <c r="AH134" s="72"/>
      <c r="AI134" s="73"/>
      <c r="AJ134" s="73"/>
      <c r="AK134" s="73"/>
      <c r="AL134" s="74"/>
      <c r="AM134" s="77"/>
      <c r="AN134" s="76"/>
      <c r="AO134" s="73"/>
      <c r="AP134" s="73"/>
      <c r="AQ134" s="73"/>
      <c r="AR134" s="74"/>
      <c r="AS134" s="77"/>
      <c r="AT134" s="76"/>
      <c r="AU134" s="73"/>
      <c r="AV134" s="73"/>
      <c r="AW134" s="73"/>
      <c r="AX134" s="74"/>
      <c r="AY134" s="77"/>
      <c r="AZ134" s="76"/>
      <c r="BA134" s="73"/>
      <c r="BB134" s="73"/>
      <c r="BC134" s="73"/>
      <c r="BD134" s="74"/>
      <c r="BE134" s="77"/>
      <c r="BF134" s="72"/>
      <c r="BG134" s="73"/>
      <c r="BH134" s="73"/>
      <c r="BI134" s="73"/>
      <c r="BJ134" s="256"/>
      <c r="BK134" s="74"/>
      <c r="BL134" s="75"/>
      <c r="BM134" s="76"/>
      <c r="BN134" s="73"/>
      <c r="BO134" s="73"/>
      <c r="BP134" s="73"/>
      <c r="BQ134" s="79"/>
      <c r="BR134" s="74"/>
      <c r="BS134" s="77"/>
      <c r="BT134" s="76"/>
      <c r="BU134" s="73"/>
      <c r="BV134" s="73"/>
      <c r="BW134" s="73"/>
      <c r="BX134" s="79"/>
      <c r="BY134" s="74"/>
      <c r="BZ134" s="77"/>
      <c r="CA134" s="45"/>
      <c r="CB134" s="45"/>
    </row>
    <row r="135" spans="1:86" ht="27.75" customHeight="1" thickBot="1" x14ac:dyDescent="0.4">
      <c r="A135" s="52" t="s">
        <v>3</v>
      </c>
      <c r="B135" s="339" t="s">
        <v>169</v>
      </c>
      <c r="C135" s="363"/>
      <c r="D135" s="154" t="s">
        <v>145</v>
      </c>
      <c r="E135" s="17">
        <v>25</v>
      </c>
      <c r="F135" s="147">
        <v>5</v>
      </c>
      <c r="G135" s="148">
        <f t="shared" ref="G135:G152" si="819">SUM(H135:K135)</f>
        <v>20</v>
      </c>
      <c r="H135" s="171"/>
      <c r="I135" s="171">
        <v>20</v>
      </c>
      <c r="J135" s="171"/>
      <c r="K135" s="173"/>
      <c r="L135" s="172"/>
      <c r="M135" s="32">
        <v>1</v>
      </c>
      <c r="N135" s="32">
        <v>0.5</v>
      </c>
      <c r="O135" s="32">
        <v>0.5</v>
      </c>
      <c r="P135" s="72"/>
      <c r="Q135" s="73"/>
      <c r="R135" s="73"/>
      <c r="S135" s="79"/>
      <c r="T135" s="74"/>
      <c r="U135" s="77"/>
      <c r="V135" s="72"/>
      <c r="W135" s="73"/>
      <c r="X135" s="73"/>
      <c r="Y135" s="73"/>
      <c r="Z135" s="74"/>
      <c r="AA135" s="75"/>
      <c r="AB135" s="76"/>
      <c r="AC135" s="73"/>
      <c r="AD135" s="73"/>
      <c r="AE135" s="73"/>
      <c r="AF135" s="74"/>
      <c r="AG135" s="77"/>
      <c r="AH135" s="72"/>
      <c r="AI135" s="73"/>
      <c r="AJ135" s="73"/>
      <c r="AK135" s="73"/>
      <c r="AL135" s="74"/>
      <c r="AM135" s="77"/>
      <c r="AN135" s="76"/>
      <c r="AO135" s="73"/>
      <c r="AP135" s="73"/>
      <c r="AQ135" s="73"/>
      <c r="AR135" s="74"/>
      <c r="AS135" s="77"/>
      <c r="AT135" s="76"/>
      <c r="AU135" s="73"/>
      <c r="AV135" s="73"/>
      <c r="AW135" s="73"/>
      <c r="AX135" s="74"/>
      <c r="AY135" s="77"/>
      <c r="AZ135" s="76"/>
      <c r="BA135" s="73"/>
      <c r="BB135" s="73"/>
      <c r="BC135" s="73"/>
      <c r="BD135" s="74"/>
      <c r="BE135" s="77"/>
      <c r="BF135" s="72"/>
      <c r="BG135" s="73"/>
      <c r="BH135" s="73"/>
      <c r="BI135" s="73"/>
      <c r="BJ135" s="256"/>
      <c r="BK135" s="74"/>
      <c r="BL135" s="75"/>
      <c r="BM135" s="76"/>
      <c r="BN135" s="73">
        <v>20</v>
      </c>
      <c r="BO135" s="73"/>
      <c r="BP135" s="73"/>
      <c r="BQ135" s="79"/>
      <c r="BR135" s="74">
        <v>1</v>
      </c>
      <c r="BS135" s="77" t="s">
        <v>101</v>
      </c>
      <c r="BT135" s="76"/>
      <c r="BU135" s="73"/>
      <c r="BV135" s="73"/>
      <c r="BW135" s="73"/>
      <c r="BX135" s="79"/>
      <c r="BY135" s="74"/>
      <c r="BZ135" s="77"/>
      <c r="CA135" s="45"/>
      <c r="CB135" s="45"/>
    </row>
    <row r="136" spans="1:86" ht="27.75" customHeight="1" thickBot="1" x14ac:dyDescent="0.4">
      <c r="A136" s="52" t="s">
        <v>12</v>
      </c>
      <c r="B136" s="339" t="s">
        <v>170</v>
      </c>
      <c r="C136" s="363"/>
      <c r="D136" s="154" t="s">
        <v>126</v>
      </c>
      <c r="E136" s="17">
        <v>25</v>
      </c>
      <c r="F136" s="147">
        <v>5</v>
      </c>
      <c r="G136" s="148">
        <f t="shared" si="819"/>
        <v>20</v>
      </c>
      <c r="H136" s="171"/>
      <c r="I136" s="171">
        <v>20</v>
      </c>
      <c r="J136" s="171"/>
      <c r="K136" s="173"/>
      <c r="L136" s="172"/>
      <c r="M136" s="32">
        <v>1</v>
      </c>
      <c r="N136" s="32">
        <v>0.5</v>
      </c>
      <c r="O136" s="32">
        <v>0.5</v>
      </c>
      <c r="P136" s="72"/>
      <c r="Q136" s="73"/>
      <c r="R136" s="73"/>
      <c r="S136" s="79"/>
      <c r="T136" s="74"/>
      <c r="U136" s="77"/>
      <c r="V136" s="72"/>
      <c r="W136" s="73"/>
      <c r="X136" s="73"/>
      <c r="Y136" s="73"/>
      <c r="Z136" s="74"/>
      <c r="AA136" s="75"/>
      <c r="AB136" s="76"/>
      <c r="AC136" s="73"/>
      <c r="AD136" s="73"/>
      <c r="AE136" s="73"/>
      <c r="AF136" s="74"/>
      <c r="AG136" s="77"/>
      <c r="AH136" s="72"/>
      <c r="AI136" s="73"/>
      <c r="AJ136" s="73"/>
      <c r="AK136" s="73"/>
      <c r="AL136" s="74"/>
      <c r="AM136" s="77"/>
      <c r="AN136" s="76"/>
      <c r="AO136" s="73"/>
      <c r="AP136" s="73"/>
      <c r="AQ136" s="73"/>
      <c r="AR136" s="74"/>
      <c r="AS136" s="77"/>
      <c r="AT136" s="76"/>
      <c r="AU136" s="73"/>
      <c r="AV136" s="73"/>
      <c r="AW136" s="73"/>
      <c r="AX136" s="74"/>
      <c r="AY136" s="77"/>
      <c r="AZ136" s="76"/>
      <c r="BA136" s="73">
        <v>20</v>
      </c>
      <c r="BB136" s="73"/>
      <c r="BC136" s="73"/>
      <c r="BD136" s="74">
        <v>1</v>
      </c>
      <c r="BE136" s="77" t="s">
        <v>101</v>
      </c>
      <c r="BF136" s="72"/>
      <c r="BG136" s="73"/>
      <c r="BH136" s="73"/>
      <c r="BI136" s="73"/>
      <c r="BJ136" s="256"/>
      <c r="BK136" s="74"/>
      <c r="BL136" s="75"/>
      <c r="BM136" s="76"/>
      <c r="BN136" s="73"/>
      <c r="BO136" s="73"/>
      <c r="BP136" s="73"/>
      <c r="BQ136" s="79"/>
      <c r="BR136" s="74"/>
      <c r="BS136" s="77"/>
      <c r="BT136" s="76"/>
      <c r="BU136" s="73"/>
      <c r="BV136" s="73"/>
      <c r="BW136" s="73"/>
      <c r="BX136" s="79"/>
      <c r="BY136" s="74"/>
      <c r="BZ136" s="77"/>
      <c r="CA136" s="45"/>
      <c r="CB136" s="45"/>
    </row>
    <row r="137" spans="1:86" ht="35.1" customHeight="1" thickBot="1" x14ac:dyDescent="0.4">
      <c r="A137" s="52" t="s">
        <v>13</v>
      </c>
      <c r="B137" s="339" t="s">
        <v>171</v>
      </c>
      <c r="C137" s="363"/>
      <c r="D137" s="154" t="s">
        <v>118</v>
      </c>
      <c r="E137" s="17">
        <v>25</v>
      </c>
      <c r="F137" s="147">
        <v>11</v>
      </c>
      <c r="G137" s="148">
        <f t="shared" si="819"/>
        <v>14</v>
      </c>
      <c r="H137" s="171"/>
      <c r="I137" s="171">
        <v>14</v>
      </c>
      <c r="J137" s="171"/>
      <c r="K137" s="173"/>
      <c r="L137" s="172"/>
      <c r="M137" s="32">
        <v>1</v>
      </c>
      <c r="N137" s="32">
        <v>0.5</v>
      </c>
      <c r="O137" s="32">
        <v>0.5</v>
      </c>
      <c r="P137" s="72"/>
      <c r="Q137" s="73">
        <v>14</v>
      </c>
      <c r="R137" s="73"/>
      <c r="S137" s="79"/>
      <c r="T137" s="74">
        <v>1</v>
      </c>
      <c r="U137" s="77" t="s">
        <v>101</v>
      </c>
      <c r="V137" s="72"/>
      <c r="W137" s="73"/>
      <c r="X137" s="73"/>
      <c r="Y137" s="73"/>
      <c r="Z137" s="74"/>
      <c r="AA137" s="75"/>
      <c r="AB137" s="76"/>
      <c r="AC137" s="73"/>
      <c r="AD137" s="73"/>
      <c r="AE137" s="73"/>
      <c r="AF137" s="74"/>
      <c r="AG137" s="77"/>
      <c r="AH137" s="72"/>
      <c r="AI137" s="73"/>
      <c r="AJ137" s="73"/>
      <c r="AK137" s="73"/>
      <c r="AL137" s="74"/>
      <c r="AM137" s="77"/>
      <c r="AN137" s="76"/>
      <c r="AO137" s="73"/>
      <c r="AP137" s="73"/>
      <c r="AQ137" s="73"/>
      <c r="AR137" s="74"/>
      <c r="AS137" s="77"/>
      <c r="AT137" s="76"/>
      <c r="AU137" s="73"/>
      <c r="AV137" s="73"/>
      <c r="AW137" s="73"/>
      <c r="AX137" s="74"/>
      <c r="AY137" s="77"/>
      <c r="AZ137" s="76"/>
      <c r="BA137" s="73"/>
      <c r="BB137" s="73"/>
      <c r="BC137" s="73"/>
      <c r="BD137" s="74"/>
      <c r="BE137" s="77"/>
      <c r="BF137" s="72"/>
      <c r="BG137" s="73"/>
      <c r="BH137" s="73"/>
      <c r="BI137" s="73"/>
      <c r="BJ137" s="256"/>
      <c r="BK137" s="74"/>
      <c r="BL137" s="75"/>
      <c r="BM137" s="76"/>
      <c r="BN137" s="73"/>
      <c r="BO137" s="73"/>
      <c r="BP137" s="73"/>
      <c r="BQ137" s="79"/>
      <c r="BR137" s="74"/>
      <c r="BS137" s="77"/>
      <c r="BT137" s="76"/>
      <c r="BU137" s="73"/>
      <c r="BV137" s="73"/>
      <c r="BW137" s="73"/>
      <c r="BX137" s="79"/>
      <c r="BY137" s="74"/>
      <c r="BZ137" s="77"/>
      <c r="CA137" s="45"/>
      <c r="CB137" s="45"/>
    </row>
    <row r="138" spans="1:86" ht="35.1" customHeight="1" thickBot="1" x14ac:dyDescent="0.4">
      <c r="A138" s="52" t="s">
        <v>16</v>
      </c>
      <c r="B138" s="339" t="s">
        <v>91</v>
      </c>
      <c r="C138" s="363"/>
      <c r="D138" s="154" t="s">
        <v>128</v>
      </c>
      <c r="E138" s="17">
        <v>50</v>
      </c>
      <c r="F138" s="147">
        <v>15</v>
      </c>
      <c r="G138" s="148">
        <f t="shared" si="819"/>
        <v>35</v>
      </c>
      <c r="H138" s="171">
        <v>14</v>
      </c>
      <c r="I138" s="171">
        <v>21</v>
      </c>
      <c r="J138" s="171"/>
      <c r="K138" s="173"/>
      <c r="L138" s="172"/>
      <c r="M138" s="32">
        <v>2</v>
      </c>
      <c r="N138" s="32">
        <v>1.5</v>
      </c>
      <c r="O138" s="32">
        <v>0.5</v>
      </c>
      <c r="P138" s="72"/>
      <c r="Q138" s="73"/>
      <c r="R138" s="73"/>
      <c r="S138" s="79"/>
      <c r="T138" s="74"/>
      <c r="U138" s="77"/>
      <c r="V138" s="72"/>
      <c r="W138" s="73"/>
      <c r="X138" s="73"/>
      <c r="Y138" s="73"/>
      <c r="Z138" s="74"/>
      <c r="AA138" s="75"/>
      <c r="AB138" s="76"/>
      <c r="AC138" s="73"/>
      <c r="AD138" s="73"/>
      <c r="AE138" s="73"/>
      <c r="AF138" s="74"/>
      <c r="AG138" s="77"/>
      <c r="AH138" s="72"/>
      <c r="AI138" s="73"/>
      <c r="AJ138" s="73"/>
      <c r="AK138" s="73"/>
      <c r="AL138" s="74"/>
      <c r="AM138" s="77"/>
      <c r="AN138" s="76"/>
      <c r="AO138" s="73"/>
      <c r="AP138" s="73"/>
      <c r="AQ138" s="73"/>
      <c r="AR138" s="74"/>
      <c r="AS138" s="77"/>
      <c r="AT138" s="76">
        <v>14</v>
      </c>
      <c r="AU138" s="73">
        <v>21</v>
      </c>
      <c r="AV138" s="73"/>
      <c r="AW138" s="73"/>
      <c r="AX138" s="74">
        <v>2</v>
      </c>
      <c r="AY138" s="77" t="s">
        <v>101</v>
      </c>
      <c r="AZ138" s="76"/>
      <c r="BA138" s="73"/>
      <c r="BB138" s="73"/>
      <c r="BC138" s="73"/>
      <c r="BD138" s="74"/>
      <c r="BE138" s="77"/>
      <c r="BF138" s="72"/>
      <c r="BG138" s="73"/>
      <c r="BH138" s="73"/>
      <c r="BI138" s="73"/>
      <c r="BJ138" s="256"/>
      <c r="BK138" s="74"/>
      <c r="BL138" s="75"/>
      <c r="BM138" s="76"/>
      <c r="BN138" s="73"/>
      <c r="BO138" s="73"/>
      <c r="BP138" s="73"/>
      <c r="BQ138" s="79"/>
      <c r="BR138" s="74"/>
      <c r="BS138" s="77"/>
      <c r="BT138" s="76"/>
      <c r="BU138" s="73"/>
      <c r="BV138" s="73"/>
      <c r="BW138" s="73"/>
      <c r="BX138" s="79"/>
      <c r="BY138" s="74"/>
      <c r="BZ138" s="77"/>
      <c r="CA138" s="45"/>
      <c r="CB138" s="45"/>
    </row>
    <row r="139" spans="1:86" ht="35.1" customHeight="1" thickBot="1" x14ac:dyDescent="0.4">
      <c r="A139" s="52" t="s">
        <v>17</v>
      </c>
      <c r="B139" s="339" t="s">
        <v>172</v>
      </c>
      <c r="C139" s="363"/>
      <c r="D139" s="154" t="s">
        <v>145</v>
      </c>
      <c r="E139" s="17">
        <v>50</v>
      </c>
      <c r="F139" s="147">
        <v>15</v>
      </c>
      <c r="G139" s="148">
        <f t="shared" si="819"/>
        <v>35</v>
      </c>
      <c r="H139" s="171">
        <v>14</v>
      </c>
      <c r="I139" s="171">
        <v>21</v>
      </c>
      <c r="J139" s="171"/>
      <c r="K139" s="173"/>
      <c r="L139" s="172"/>
      <c r="M139" s="32">
        <v>2</v>
      </c>
      <c r="N139" s="32">
        <v>1.5</v>
      </c>
      <c r="O139" s="32">
        <v>0.5</v>
      </c>
      <c r="P139" s="72"/>
      <c r="Q139" s="73"/>
      <c r="R139" s="73"/>
      <c r="S139" s="79"/>
      <c r="T139" s="74"/>
      <c r="U139" s="77"/>
      <c r="V139" s="72"/>
      <c r="W139" s="73"/>
      <c r="X139" s="73"/>
      <c r="Y139" s="73"/>
      <c r="Z139" s="74"/>
      <c r="AA139" s="75"/>
      <c r="AB139" s="76"/>
      <c r="AC139" s="73"/>
      <c r="AD139" s="73"/>
      <c r="AE139" s="73"/>
      <c r="AF139" s="74"/>
      <c r="AG139" s="77"/>
      <c r="AH139" s="72"/>
      <c r="AI139" s="73"/>
      <c r="AJ139" s="73"/>
      <c r="AK139" s="73"/>
      <c r="AL139" s="74"/>
      <c r="AM139" s="77"/>
      <c r="AN139" s="76"/>
      <c r="AO139" s="73"/>
      <c r="AP139" s="73"/>
      <c r="AQ139" s="73"/>
      <c r="AR139" s="74"/>
      <c r="AS139" s="77"/>
      <c r="AT139" s="76"/>
      <c r="AU139" s="73"/>
      <c r="AV139" s="73"/>
      <c r="AW139" s="73"/>
      <c r="AX139" s="74"/>
      <c r="AY139" s="77"/>
      <c r="AZ139" s="76"/>
      <c r="BA139" s="73"/>
      <c r="BB139" s="73"/>
      <c r="BC139" s="73"/>
      <c r="BD139" s="74"/>
      <c r="BE139" s="77"/>
      <c r="BF139" s="72"/>
      <c r="BG139" s="73"/>
      <c r="BH139" s="73"/>
      <c r="BI139" s="73"/>
      <c r="BJ139" s="256"/>
      <c r="BK139" s="74"/>
      <c r="BL139" s="75"/>
      <c r="BM139" s="76">
        <v>14</v>
      </c>
      <c r="BN139" s="73">
        <v>21</v>
      </c>
      <c r="BO139" s="73"/>
      <c r="BP139" s="73"/>
      <c r="BQ139" s="79"/>
      <c r="BR139" s="74">
        <v>2</v>
      </c>
      <c r="BS139" s="77" t="s">
        <v>101</v>
      </c>
      <c r="BT139" s="76"/>
      <c r="BU139" s="73"/>
      <c r="BV139" s="73"/>
      <c r="BW139" s="73"/>
      <c r="BX139" s="79"/>
      <c r="BY139" s="74"/>
      <c r="BZ139" s="77"/>
      <c r="CA139" s="45"/>
      <c r="CB139" s="45"/>
    </row>
    <row r="140" spans="1:86" ht="35.1" customHeight="1" thickBot="1" x14ac:dyDescent="0.4">
      <c r="A140" s="52" t="s">
        <v>18</v>
      </c>
      <c r="B140" s="339" t="s">
        <v>173</v>
      </c>
      <c r="C140" s="363"/>
      <c r="D140" s="154" t="s">
        <v>118</v>
      </c>
      <c r="E140" s="17">
        <v>50</v>
      </c>
      <c r="F140" s="147">
        <v>15</v>
      </c>
      <c r="G140" s="148">
        <f t="shared" si="819"/>
        <v>35</v>
      </c>
      <c r="H140" s="171">
        <v>14</v>
      </c>
      <c r="I140" s="171">
        <v>21</v>
      </c>
      <c r="J140" s="171"/>
      <c r="K140" s="173"/>
      <c r="L140" s="172"/>
      <c r="M140" s="32">
        <v>2</v>
      </c>
      <c r="N140" s="32">
        <v>1.5</v>
      </c>
      <c r="O140" s="32">
        <v>0.5</v>
      </c>
      <c r="P140" s="72">
        <v>14</v>
      </c>
      <c r="Q140" s="73">
        <v>21</v>
      </c>
      <c r="R140" s="73"/>
      <c r="S140" s="79"/>
      <c r="T140" s="74">
        <v>2</v>
      </c>
      <c r="U140" s="77" t="s">
        <v>101</v>
      </c>
      <c r="V140" s="72"/>
      <c r="W140" s="73"/>
      <c r="X140" s="73"/>
      <c r="Y140" s="73"/>
      <c r="Z140" s="74"/>
      <c r="AA140" s="75"/>
      <c r="AB140" s="76"/>
      <c r="AC140" s="73"/>
      <c r="AD140" s="73"/>
      <c r="AE140" s="73"/>
      <c r="AF140" s="74"/>
      <c r="AG140" s="77"/>
      <c r="AH140" s="72"/>
      <c r="AI140" s="73"/>
      <c r="AJ140" s="73"/>
      <c r="AK140" s="73"/>
      <c r="AL140" s="74"/>
      <c r="AM140" s="77"/>
      <c r="AN140" s="76"/>
      <c r="AO140" s="73"/>
      <c r="AP140" s="73"/>
      <c r="AQ140" s="73"/>
      <c r="AR140" s="74"/>
      <c r="AS140" s="77"/>
      <c r="AT140" s="76"/>
      <c r="AU140" s="73"/>
      <c r="AV140" s="73"/>
      <c r="AW140" s="73"/>
      <c r="AX140" s="74"/>
      <c r="AY140" s="77"/>
      <c r="AZ140" s="76"/>
      <c r="BA140" s="73"/>
      <c r="BB140" s="73"/>
      <c r="BC140" s="73"/>
      <c r="BD140" s="74"/>
      <c r="BE140" s="77"/>
      <c r="BF140" s="72"/>
      <c r="BG140" s="73"/>
      <c r="BH140" s="73"/>
      <c r="BI140" s="73"/>
      <c r="BJ140" s="256"/>
      <c r="BK140" s="74"/>
      <c r="BL140" s="75"/>
      <c r="BM140" s="76"/>
      <c r="BN140" s="73"/>
      <c r="BO140" s="73"/>
      <c r="BP140" s="73"/>
      <c r="BQ140" s="79"/>
      <c r="BR140" s="74"/>
      <c r="BS140" s="77"/>
      <c r="BT140" s="76"/>
      <c r="BU140" s="73"/>
      <c r="BV140" s="73"/>
      <c r="BW140" s="73"/>
      <c r="BX140" s="79"/>
      <c r="BY140" s="74"/>
      <c r="BZ140" s="77"/>
      <c r="CA140" s="45"/>
      <c r="CB140" s="45"/>
    </row>
    <row r="141" spans="1:86" ht="54.75" customHeight="1" thickBot="1" x14ac:dyDescent="0.4">
      <c r="A141" s="52" t="s">
        <v>19</v>
      </c>
      <c r="B141" s="339" t="s">
        <v>97</v>
      </c>
      <c r="C141" s="363"/>
      <c r="D141" s="154" t="s">
        <v>145</v>
      </c>
      <c r="E141" s="17">
        <v>25</v>
      </c>
      <c r="F141" s="147">
        <v>5</v>
      </c>
      <c r="G141" s="148">
        <f t="shared" si="819"/>
        <v>21</v>
      </c>
      <c r="H141" s="171">
        <v>7</v>
      </c>
      <c r="I141" s="171">
        <v>14</v>
      </c>
      <c r="J141" s="171"/>
      <c r="K141" s="173"/>
      <c r="L141" s="172"/>
      <c r="M141" s="32">
        <v>1</v>
      </c>
      <c r="N141" s="32">
        <v>0.5</v>
      </c>
      <c r="O141" s="32">
        <v>0.5</v>
      </c>
      <c r="P141" s="72"/>
      <c r="Q141" s="73"/>
      <c r="R141" s="73"/>
      <c r="S141" s="79"/>
      <c r="T141" s="74"/>
      <c r="U141" s="77"/>
      <c r="V141" s="72"/>
      <c r="W141" s="73"/>
      <c r="X141" s="73"/>
      <c r="Y141" s="73"/>
      <c r="Z141" s="74"/>
      <c r="AA141" s="75"/>
      <c r="AB141" s="76"/>
      <c r="AC141" s="73"/>
      <c r="AD141" s="73"/>
      <c r="AE141" s="73"/>
      <c r="AF141" s="74"/>
      <c r="AG141" s="77"/>
      <c r="AH141" s="72"/>
      <c r="AI141" s="73"/>
      <c r="AJ141" s="73"/>
      <c r="AK141" s="73"/>
      <c r="AL141" s="74"/>
      <c r="AM141" s="77"/>
      <c r="AN141" s="76"/>
      <c r="AO141" s="73"/>
      <c r="AP141" s="73"/>
      <c r="AQ141" s="73"/>
      <c r="AR141" s="74"/>
      <c r="AS141" s="77"/>
      <c r="AT141" s="76"/>
      <c r="AU141" s="73"/>
      <c r="AV141" s="73"/>
      <c r="AW141" s="73"/>
      <c r="AX141" s="74"/>
      <c r="AY141" s="77"/>
      <c r="AZ141" s="76"/>
      <c r="BA141" s="73"/>
      <c r="BB141" s="73"/>
      <c r="BC141" s="73"/>
      <c r="BD141" s="74"/>
      <c r="BE141" s="77"/>
      <c r="BF141" s="72"/>
      <c r="BG141" s="73"/>
      <c r="BH141" s="73"/>
      <c r="BI141" s="73"/>
      <c r="BJ141" s="256"/>
      <c r="BK141" s="74"/>
      <c r="BL141" s="75"/>
      <c r="BM141" s="76">
        <v>7</v>
      </c>
      <c r="BN141" s="73"/>
      <c r="BO141" s="73">
        <v>14</v>
      </c>
      <c r="BP141" s="73"/>
      <c r="BQ141" s="79"/>
      <c r="BR141" s="74">
        <v>1</v>
      </c>
      <c r="BS141" s="77" t="s">
        <v>101</v>
      </c>
      <c r="BT141" s="76"/>
      <c r="BU141" s="73"/>
      <c r="BV141" s="73"/>
      <c r="BW141" s="73"/>
      <c r="BX141" s="79"/>
      <c r="BY141" s="74"/>
      <c r="BZ141" s="77"/>
      <c r="CA141" s="45"/>
      <c r="CB141" s="45"/>
    </row>
    <row r="142" spans="1:86" ht="28.5" thickBot="1" x14ac:dyDescent="0.4">
      <c r="A142" s="52" t="s">
        <v>20</v>
      </c>
      <c r="B142" s="339" t="s">
        <v>174</v>
      </c>
      <c r="C142" s="363"/>
      <c r="D142" s="154" t="s">
        <v>146</v>
      </c>
      <c r="E142" s="17">
        <v>25</v>
      </c>
      <c r="F142" s="147">
        <v>5</v>
      </c>
      <c r="G142" s="148">
        <f t="shared" si="819"/>
        <v>20</v>
      </c>
      <c r="H142" s="171"/>
      <c r="I142" s="171">
        <v>20</v>
      </c>
      <c r="J142" s="171"/>
      <c r="K142" s="173"/>
      <c r="L142" s="172"/>
      <c r="M142" s="32">
        <v>1</v>
      </c>
      <c r="N142" s="32">
        <v>0.5</v>
      </c>
      <c r="O142" s="32">
        <v>0.5</v>
      </c>
      <c r="P142" s="72"/>
      <c r="Q142" s="73"/>
      <c r="R142" s="73"/>
      <c r="S142" s="79"/>
      <c r="T142" s="74"/>
      <c r="U142" s="77"/>
      <c r="V142" s="72"/>
      <c r="W142" s="73"/>
      <c r="X142" s="73"/>
      <c r="Y142" s="73"/>
      <c r="Z142" s="74"/>
      <c r="AA142" s="75"/>
      <c r="AB142" s="76"/>
      <c r="AC142" s="73"/>
      <c r="AD142" s="73"/>
      <c r="AE142" s="73"/>
      <c r="AF142" s="74"/>
      <c r="AG142" s="77"/>
      <c r="AH142" s="72"/>
      <c r="AI142" s="73"/>
      <c r="AJ142" s="73"/>
      <c r="AK142" s="73"/>
      <c r="AL142" s="74"/>
      <c r="AM142" s="77"/>
      <c r="AN142" s="76"/>
      <c r="AO142" s="73"/>
      <c r="AP142" s="73"/>
      <c r="AQ142" s="73"/>
      <c r="AR142" s="74"/>
      <c r="AS142" s="77"/>
      <c r="AT142" s="76"/>
      <c r="AU142" s="73"/>
      <c r="AV142" s="73"/>
      <c r="AW142" s="73"/>
      <c r="AX142" s="74"/>
      <c r="AY142" s="77"/>
      <c r="AZ142" s="76"/>
      <c r="BA142" s="73"/>
      <c r="BB142" s="73"/>
      <c r="BC142" s="73"/>
      <c r="BD142" s="74"/>
      <c r="BE142" s="77"/>
      <c r="BF142" s="72"/>
      <c r="BG142" s="73"/>
      <c r="BH142" s="73"/>
      <c r="BI142" s="73"/>
      <c r="BJ142" s="256"/>
      <c r="BK142" s="74"/>
      <c r="BL142" s="75"/>
      <c r="BM142" s="76"/>
      <c r="BN142" s="73"/>
      <c r="BO142" s="73"/>
      <c r="BP142" s="73"/>
      <c r="BQ142" s="79"/>
      <c r="BR142" s="74"/>
      <c r="BS142" s="77"/>
      <c r="BT142" s="76"/>
      <c r="BU142" s="73">
        <v>20</v>
      </c>
      <c r="BV142" s="73"/>
      <c r="BW142" s="73"/>
      <c r="BX142" s="79"/>
      <c r="BY142" s="74">
        <v>1</v>
      </c>
      <c r="BZ142" s="77" t="s">
        <v>101</v>
      </c>
      <c r="CA142" s="45"/>
      <c r="CB142" s="45"/>
    </row>
    <row r="143" spans="1:86" ht="27.75" customHeight="1" thickBot="1" x14ac:dyDescent="0.4">
      <c r="A143" s="52" t="s">
        <v>21</v>
      </c>
      <c r="B143" s="339" t="s">
        <v>176</v>
      </c>
      <c r="C143" s="363"/>
      <c r="D143" s="154" t="s">
        <v>126</v>
      </c>
      <c r="E143" s="17">
        <v>25</v>
      </c>
      <c r="F143" s="147">
        <v>5</v>
      </c>
      <c r="G143" s="148">
        <f t="shared" si="819"/>
        <v>20</v>
      </c>
      <c r="H143" s="171"/>
      <c r="I143" s="171">
        <v>20</v>
      </c>
      <c r="J143" s="171"/>
      <c r="K143" s="173"/>
      <c r="L143" s="172"/>
      <c r="M143" s="32">
        <v>1</v>
      </c>
      <c r="N143" s="32">
        <v>0.5</v>
      </c>
      <c r="O143" s="32">
        <v>0.5</v>
      </c>
      <c r="P143" s="72"/>
      <c r="Q143" s="73"/>
      <c r="R143" s="73"/>
      <c r="S143" s="79"/>
      <c r="T143" s="74"/>
      <c r="U143" s="77"/>
      <c r="V143" s="72"/>
      <c r="W143" s="73"/>
      <c r="X143" s="73"/>
      <c r="Y143" s="73"/>
      <c r="Z143" s="74"/>
      <c r="AA143" s="75"/>
      <c r="AB143" s="76"/>
      <c r="AC143" s="73"/>
      <c r="AD143" s="73"/>
      <c r="AE143" s="73"/>
      <c r="AF143" s="74"/>
      <c r="AG143" s="77"/>
      <c r="AH143" s="72"/>
      <c r="AI143" s="73"/>
      <c r="AJ143" s="73"/>
      <c r="AK143" s="73"/>
      <c r="AL143" s="74"/>
      <c r="AM143" s="77"/>
      <c r="AN143" s="76"/>
      <c r="AO143" s="73"/>
      <c r="AP143" s="73"/>
      <c r="AQ143" s="73"/>
      <c r="AR143" s="74"/>
      <c r="AS143" s="77"/>
      <c r="AT143" s="76"/>
      <c r="AU143" s="73"/>
      <c r="AV143" s="73"/>
      <c r="AW143" s="73"/>
      <c r="AX143" s="74"/>
      <c r="AY143" s="77"/>
      <c r="AZ143" s="76"/>
      <c r="BA143" s="73">
        <v>20</v>
      </c>
      <c r="BB143" s="73"/>
      <c r="BC143" s="73"/>
      <c r="BD143" s="74">
        <v>1</v>
      </c>
      <c r="BE143" s="77" t="s">
        <v>101</v>
      </c>
      <c r="BF143" s="72"/>
      <c r="BG143" s="73"/>
      <c r="BH143" s="73"/>
      <c r="BI143" s="73"/>
      <c r="BJ143" s="256"/>
      <c r="BK143" s="74"/>
      <c r="BL143" s="75"/>
      <c r="BM143" s="76"/>
      <c r="BN143" s="73"/>
      <c r="BO143" s="73"/>
      <c r="BP143" s="73"/>
      <c r="BQ143" s="79"/>
      <c r="BR143" s="74"/>
      <c r="BS143" s="77"/>
      <c r="BT143" s="76"/>
      <c r="BU143" s="73"/>
      <c r="BV143" s="73"/>
      <c r="BW143" s="73"/>
      <c r="BX143" s="79"/>
      <c r="BY143" s="74"/>
      <c r="BZ143" s="77"/>
      <c r="CA143" s="45"/>
      <c r="CB143" s="45"/>
    </row>
    <row r="144" spans="1:86" ht="35.1" customHeight="1" thickBot="1" x14ac:dyDescent="0.4">
      <c r="A144" s="52" t="s">
        <v>78</v>
      </c>
      <c r="B144" s="339" t="s">
        <v>98</v>
      </c>
      <c r="C144" s="363"/>
      <c r="D144" s="154" t="s">
        <v>145</v>
      </c>
      <c r="E144" s="17">
        <v>50</v>
      </c>
      <c r="F144" s="147">
        <v>22</v>
      </c>
      <c r="G144" s="148">
        <f t="shared" si="819"/>
        <v>28</v>
      </c>
      <c r="H144" s="171">
        <v>14</v>
      </c>
      <c r="I144" s="171"/>
      <c r="J144" s="171">
        <v>14</v>
      </c>
      <c r="K144" s="173"/>
      <c r="L144" s="172"/>
      <c r="M144" s="32">
        <v>2</v>
      </c>
      <c r="N144" s="32">
        <v>1</v>
      </c>
      <c r="O144" s="32">
        <v>1</v>
      </c>
      <c r="P144" s="72"/>
      <c r="Q144" s="73"/>
      <c r="R144" s="73"/>
      <c r="S144" s="79"/>
      <c r="T144" s="74"/>
      <c r="U144" s="77"/>
      <c r="V144" s="72"/>
      <c r="W144" s="73"/>
      <c r="X144" s="73"/>
      <c r="Y144" s="73"/>
      <c r="Z144" s="74"/>
      <c r="AA144" s="75"/>
      <c r="AB144" s="76"/>
      <c r="AC144" s="73"/>
      <c r="AD144" s="73"/>
      <c r="AE144" s="73"/>
      <c r="AF144" s="74"/>
      <c r="AG144" s="77"/>
      <c r="AH144" s="72"/>
      <c r="AI144" s="73"/>
      <c r="AJ144" s="73"/>
      <c r="AK144" s="73"/>
      <c r="AL144" s="74"/>
      <c r="AM144" s="77"/>
      <c r="AN144" s="76"/>
      <c r="AO144" s="73"/>
      <c r="AP144" s="73"/>
      <c r="AQ144" s="73"/>
      <c r="AR144" s="74"/>
      <c r="AS144" s="77"/>
      <c r="AT144" s="76"/>
      <c r="AU144" s="73"/>
      <c r="AV144" s="73"/>
      <c r="AW144" s="73"/>
      <c r="AX144" s="74"/>
      <c r="AY144" s="77"/>
      <c r="AZ144" s="76"/>
      <c r="BA144" s="73"/>
      <c r="BB144" s="73"/>
      <c r="BC144" s="73"/>
      <c r="BD144" s="74"/>
      <c r="BE144" s="77"/>
      <c r="BF144" s="72"/>
      <c r="BG144" s="73"/>
      <c r="BH144" s="73"/>
      <c r="BI144" s="73"/>
      <c r="BJ144" s="256"/>
      <c r="BK144" s="74"/>
      <c r="BL144" s="75"/>
      <c r="BM144" s="76">
        <v>14</v>
      </c>
      <c r="BN144" s="73"/>
      <c r="BO144" s="73">
        <v>14</v>
      </c>
      <c r="BP144" s="73"/>
      <c r="BQ144" s="79"/>
      <c r="BR144" s="74">
        <v>2</v>
      </c>
      <c r="BS144" s="77" t="s">
        <v>101</v>
      </c>
      <c r="BT144" s="76"/>
      <c r="BU144" s="73"/>
      <c r="BV144" s="73"/>
      <c r="BW144" s="73"/>
      <c r="BX144" s="79"/>
      <c r="BY144" s="74"/>
      <c r="BZ144" s="77"/>
      <c r="CA144" s="45"/>
      <c r="CB144" s="45"/>
    </row>
    <row r="145" spans="1:86" ht="35.1" customHeight="1" thickBot="1" x14ac:dyDescent="0.4">
      <c r="A145" s="52" t="s">
        <v>79</v>
      </c>
      <c r="B145" s="339" t="s">
        <v>99</v>
      </c>
      <c r="C145" s="363"/>
      <c r="D145" s="154" t="s">
        <v>145</v>
      </c>
      <c r="E145" s="17">
        <v>50</v>
      </c>
      <c r="F145" s="147">
        <v>15</v>
      </c>
      <c r="G145" s="148">
        <f t="shared" si="819"/>
        <v>35</v>
      </c>
      <c r="H145" s="171">
        <v>14</v>
      </c>
      <c r="I145" s="171">
        <v>21</v>
      </c>
      <c r="J145" s="171"/>
      <c r="K145" s="173"/>
      <c r="L145" s="172"/>
      <c r="M145" s="32">
        <v>2</v>
      </c>
      <c r="N145" s="32">
        <v>1.5</v>
      </c>
      <c r="O145" s="32">
        <v>0.5</v>
      </c>
      <c r="P145" s="72"/>
      <c r="Q145" s="73"/>
      <c r="R145" s="73"/>
      <c r="S145" s="79"/>
      <c r="T145" s="74"/>
      <c r="U145" s="77"/>
      <c r="V145" s="72"/>
      <c r="W145" s="73"/>
      <c r="X145" s="73"/>
      <c r="Y145" s="73"/>
      <c r="Z145" s="74"/>
      <c r="AA145" s="75"/>
      <c r="AB145" s="76"/>
      <c r="AC145" s="73"/>
      <c r="AD145" s="73"/>
      <c r="AE145" s="73"/>
      <c r="AF145" s="74"/>
      <c r="AG145" s="77"/>
      <c r="AH145" s="72"/>
      <c r="AI145" s="73"/>
      <c r="AJ145" s="73"/>
      <c r="AK145" s="73"/>
      <c r="AL145" s="74"/>
      <c r="AM145" s="77"/>
      <c r="AN145" s="76"/>
      <c r="AO145" s="73"/>
      <c r="AP145" s="73"/>
      <c r="AQ145" s="73"/>
      <c r="AR145" s="74"/>
      <c r="AS145" s="77"/>
      <c r="AT145" s="76"/>
      <c r="AU145" s="73"/>
      <c r="AV145" s="73"/>
      <c r="AW145" s="73"/>
      <c r="AX145" s="74"/>
      <c r="AY145" s="77"/>
      <c r="AZ145" s="76"/>
      <c r="BA145" s="73"/>
      <c r="BB145" s="73"/>
      <c r="BC145" s="73"/>
      <c r="BD145" s="74"/>
      <c r="BE145" s="77"/>
      <c r="BF145" s="72"/>
      <c r="BG145" s="73"/>
      <c r="BH145" s="73"/>
      <c r="BI145" s="73"/>
      <c r="BJ145" s="256"/>
      <c r="BK145" s="74"/>
      <c r="BL145" s="75"/>
      <c r="BM145" s="76">
        <v>14</v>
      </c>
      <c r="BN145" s="73">
        <v>21</v>
      </c>
      <c r="BO145" s="73"/>
      <c r="BP145" s="73"/>
      <c r="BQ145" s="79"/>
      <c r="BR145" s="74">
        <v>2</v>
      </c>
      <c r="BS145" s="77" t="s">
        <v>101</v>
      </c>
      <c r="BT145" s="76"/>
      <c r="BU145" s="73"/>
      <c r="BV145" s="73"/>
      <c r="BW145" s="73"/>
      <c r="BX145" s="79"/>
      <c r="BY145" s="74"/>
      <c r="BZ145" s="77"/>
      <c r="CA145" s="45"/>
      <c r="CB145" s="45"/>
    </row>
    <row r="146" spans="1:86" ht="28.5" customHeight="1" thickBot="1" x14ac:dyDescent="0.4">
      <c r="A146" s="52" t="s">
        <v>106</v>
      </c>
      <c r="B146" s="339" t="s">
        <v>175</v>
      </c>
      <c r="C146" s="363"/>
      <c r="D146" s="154" t="s">
        <v>145</v>
      </c>
      <c r="E146" s="17">
        <v>50</v>
      </c>
      <c r="F146" s="147">
        <v>15</v>
      </c>
      <c r="G146" s="148">
        <f t="shared" si="819"/>
        <v>35</v>
      </c>
      <c r="H146" s="171">
        <v>14</v>
      </c>
      <c r="I146" s="171"/>
      <c r="J146" s="171">
        <v>21</v>
      </c>
      <c r="K146" s="173"/>
      <c r="L146" s="172"/>
      <c r="M146" s="32">
        <v>2</v>
      </c>
      <c r="N146" s="32">
        <v>1.5</v>
      </c>
      <c r="O146" s="32">
        <v>0.5</v>
      </c>
      <c r="P146" s="72"/>
      <c r="Q146" s="73"/>
      <c r="R146" s="73"/>
      <c r="S146" s="79"/>
      <c r="T146" s="74"/>
      <c r="U146" s="77"/>
      <c r="V146" s="72"/>
      <c r="W146" s="73"/>
      <c r="X146" s="73"/>
      <c r="Y146" s="73"/>
      <c r="Z146" s="74"/>
      <c r="AA146" s="75"/>
      <c r="AB146" s="76"/>
      <c r="AC146" s="73"/>
      <c r="AD146" s="73"/>
      <c r="AE146" s="73"/>
      <c r="AF146" s="74"/>
      <c r="AG146" s="77"/>
      <c r="AH146" s="72"/>
      <c r="AI146" s="73"/>
      <c r="AJ146" s="73"/>
      <c r="AK146" s="73"/>
      <c r="AL146" s="74"/>
      <c r="AM146" s="77"/>
      <c r="AN146" s="76"/>
      <c r="AO146" s="73"/>
      <c r="AP146" s="73"/>
      <c r="AQ146" s="73"/>
      <c r="AR146" s="74"/>
      <c r="AS146" s="77"/>
      <c r="AT146" s="76"/>
      <c r="AU146" s="73"/>
      <c r="AV146" s="73"/>
      <c r="AW146" s="73"/>
      <c r="AX146" s="74"/>
      <c r="AY146" s="77"/>
      <c r="AZ146" s="76"/>
      <c r="BA146" s="73"/>
      <c r="BB146" s="73"/>
      <c r="BC146" s="73"/>
      <c r="BD146" s="74"/>
      <c r="BE146" s="77"/>
      <c r="BF146" s="72"/>
      <c r="BG146" s="73"/>
      <c r="BH146" s="73"/>
      <c r="BI146" s="73"/>
      <c r="BJ146" s="256"/>
      <c r="BK146" s="74"/>
      <c r="BL146" s="75"/>
      <c r="BM146" s="76">
        <v>14</v>
      </c>
      <c r="BN146" s="73"/>
      <c r="BO146" s="73">
        <v>21</v>
      </c>
      <c r="BP146" s="73"/>
      <c r="BQ146" s="79"/>
      <c r="BR146" s="74">
        <v>2</v>
      </c>
      <c r="BS146" s="77" t="s">
        <v>101</v>
      </c>
      <c r="BT146" s="76"/>
      <c r="BU146" s="73"/>
      <c r="BV146" s="73"/>
      <c r="BW146" s="73"/>
      <c r="BX146" s="79"/>
      <c r="BY146" s="74"/>
      <c r="BZ146" s="77"/>
      <c r="CA146" s="45"/>
      <c r="CB146" s="45"/>
    </row>
    <row r="147" spans="1:86" ht="27.75" customHeight="1" thickBot="1" x14ac:dyDescent="0.4">
      <c r="A147" s="52" t="s">
        <v>107</v>
      </c>
      <c r="B147" s="339" t="s">
        <v>234</v>
      </c>
      <c r="C147" s="363"/>
      <c r="D147" s="154" t="s">
        <v>126</v>
      </c>
      <c r="E147" s="17">
        <v>50</v>
      </c>
      <c r="F147" s="147">
        <v>15</v>
      </c>
      <c r="G147" s="148">
        <f t="shared" si="819"/>
        <v>35</v>
      </c>
      <c r="H147" s="171">
        <v>14</v>
      </c>
      <c r="I147" s="171"/>
      <c r="J147" s="171">
        <v>21</v>
      </c>
      <c r="K147" s="173"/>
      <c r="L147" s="172"/>
      <c r="M147" s="32">
        <v>2</v>
      </c>
      <c r="N147" s="32">
        <v>1.5</v>
      </c>
      <c r="O147" s="32">
        <v>0.5</v>
      </c>
      <c r="P147" s="72"/>
      <c r="Q147" s="73"/>
      <c r="R147" s="73"/>
      <c r="S147" s="79"/>
      <c r="T147" s="74"/>
      <c r="U147" s="77"/>
      <c r="V147" s="72"/>
      <c r="W147" s="73"/>
      <c r="X147" s="73"/>
      <c r="Y147" s="73"/>
      <c r="Z147" s="74"/>
      <c r="AA147" s="75"/>
      <c r="AB147" s="76"/>
      <c r="AC147" s="73"/>
      <c r="AD147" s="73"/>
      <c r="AE147" s="73"/>
      <c r="AF147" s="74"/>
      <c r="AG147" s="77"/>
      <c r="AH147" s="72"/>
      <c r="AI147" s="73"/>
      <c r="AJ147" s="73"/>
      <c r="AK147" s="73"/>
      <c r="AL147" s="74"/>
      <c r="AM147" s="77"/>
      <c r="AN147" s="76"/>
      <c r="AO147" s="73"/>
      <c r="AP147" s="73"/>
      <c r="AQ147" s="73"/>
      <c r="AR147" s="74"/>
      <c r="AS147" s="77"/>
      <c r="AT147" s="76"/>
      <c r="AU147" s="73"/>
      <c r="AV147" s="73"/>
      <c r="AW147" s="73"/>
      <c r="AX147" s="74"/>
      <c r="AY147" s="77"/>
      <c r="AZ147" s="76">
        <v>14</v>
      </c>
      <c r="BA147" s="73"/>
      <c r="BB147" s="73">
        <v>21</v>
      </c>
      <c r="BC147" s="73"/>
      <c r="BD147" s="74">
        <v>2</v>
      </c>
      <c r="BE147" s="77" t="s">
        <v>101</v>
      </c>
      <c r="BF147" s="72"/>
      <c r="BG147" s="73"/>
      <c r="BH147" s="73"/>
      <c r="BI147" s="73"/>
      <c r="BJ147" s="256"/>
      <c r="BK147" s="74"/>
      <c r="BL147" s="75"/>
      <c r="BM147" s="76"/>
      <c r="BN147" s="73"/>
      <c r="BO147" s="73"/>
      <c r="BP147" s="73"/>
      <c r="BQ147" s="79"/>
      <c r="BR147" s="74"/>
      <c r="BS147" s="77"/>
      <c r="BT147" s="76"/>
      <c r="BU147" s="73"/>
      <c r="BV147" s="73"/>
      <c r="BW147" s="73"/>
      <c r="BX147" s="79"/>
      <c r="BY147" s="74"/>
      <c r="BZ147" s="77"/>
      <c r="CA147" s="45"/>
      <c r="CB147" s="45"/>
    </row>
    <row r="148" spans="1:86" ht="27.75" customHeight="1" thickBot="1" x14ac:dyDescent="0.4">
      <c r="A148" s="52" t="s">
        <v>108</v>
      </c>
      <c r="B148" s="339" t="s">
        <v>235</v>
      </c>
      <c r="C148" s="363"/>
      <c r="D148" s="154" t="s">
        <v>132</v>
      </c>
      <c r="E148" s="17">
        <v>50</v>
      </c>
      <c r="F148" s="147">
        <v>15</v>
      </c>
      <c r="G148" s="148">
        <f t="shared" si="819"/>
        <v>35</v>
      </c>
      <c r="H148" s="171">
        <v>14</v>
      </c>
      <c r="I148" s="171"/>
      <c r="J148" s="171">
        <v>21</v>
      </c>
      <c r="K148" s="173"/>
      <c r="L148" s="172"/>
      <c r="M148" s="32">
        <v>2</v>
      </c>
      <c r="N148" s="32">
        <v>1.5</v>
      </c>
      <c r="O148" s="32">
        <v>0.5</v>
      </c>
      <c r="P148" s="72"/>
      <c r="Q148" s="73"/>
      <c r="R148" s="73"/>
      <c r="S148" s="79"/>
      <c r="T148" s="74"/>
      <c r="U148" s="77"/>
      <c r="V148" s="72"/>
      <c r="W148" s="73"/>
      <c r="X148" s="73"/>
      <c r="Y148" s="73"/>
      <c r="Z148" s="74"/>
      <c r="AA148" s="75"/>
      <c r="AB148" s="76"/>
      <c r="AC148" s="73"/>
      <c r="AD148" s="73"/>
      <c r="AE148" s="73"/>
      <c r="AF148" s="74"/>
      <c r="AG148" s="77"/>
      <c r="AH148" s="72"/>
      <c r="AI148" s="73"/>
      <c r="AJ148" s="73"/>
      <c r="AK148" s="73"/>
      <c r="AL148" s="74"/>
      <c r="AM148" s="77"/>
      <c r="AN148" s="76"/>
      <c r="AO148" s="73"/>
      <c r="AP148" s="73"/>
      <c r="AQ148" s="73"/>
      <c r="AR148" s="74"/>
      <c r="AS148" s="77"/>
      <c r="AT148" s="76"/>
      <c r="AU148" s="73"/>
      <c r="AV148" s="73"/>
      <c r="AW148" s="73"/>
      <c r="AX148" s="74"/>
      <c r="AY148" s="77"/>
      <c r="AZ148" s="76"/>
      <c r="BA148" s="73"/>
      <c r="BB148" s="73"/>
      <c r="BC148" s="73"/>
      <c r="BD148" s="74"/>
      <c r="BE148" s="77"/>
      <c r="BF148" s="72">
        <v>14</v>
      </c>
      <c r="BG148" s="73"/>
      <c r="BH148" s="73">
        <v>21</v>
      </c>
      <c r="BI148" s="73"/>
      <c r="BJ148" s="256"/>
      <c r="BK148" s="74">
        <v>2</v>
      </c>
      <c r="BL148" s="75" t="s">
        <v>101</v>
      </c>
      <c r="BM148" s="76"/>
      <c r="BN148" s="73"/>
      <c r="BO148" s="73"/>
      <c r="BP148" s="73"/>
      <c r="BQ148" s="79"/>
      <c r="BR148" s="74"/>
      <c r="BS148" s="77"/>
      <c r="BT148" s="76"/>
      <c r="BU148" s="73"/>
      <c r="BV148" s="73"/>
      <c r="BW148" s="73"/>
      <c r="BX148" s="79"/>
      <c r="BY148" s="74"/>
      <c r="BZ148" s="77"/>
      <c r="CA148" s="45"/>
      <c r="CB148" s="45"/>
    </row>
    <row r="149" spans="1:86" ht="28.5" customHeight="1" thickBot="1" x14ac:dyDescent="0.4">
      <c r="A149" s="52" t="s">
        <v>109</v>
      </c>
      <c r="B149" s="339" t="s">
        <v>233</v>
      </c>
      <c r="C149" s="363"/>
      <c r="D149" s="154" t="s">
        <v>126</v>
      </c>
      <c r="E149" s="17">
        <v>50</v>
      </c>
      <c r="F149" s="147">
        <v>15</v>
      </c>
      <c r="G149" s="148">
        <f t="shared" si="819"/>
        <v>35</v>
      </c>
      <c r="H149" s="171">
        <v>14</v>
      </c>
      <c r="I149" s="171"/>
      <c r="J149" s="171">
        <v>21</v>
      </c>
      <c r="K149" s="173"/>
      <c r="L149" s="172"/>
      <c r="M149" s="32">
        <v>2</v>
      </c>
      <c r="N149" s="32">
        <v>1.5</v>
      </c>
      <c r="O149" s="32">
        <v>0.5</v>
      </c>
      <c r="P149" s="72"/>
      <c r="Q149" s="73"/>
      <c r="R149" s="73"/>
      <c r="S149" s="79"/>
      <c r="T149" s="74"/>
      <c r="U149" s="77"/>
      <c r="V149" s="72"/>
      <c r="W149" s="73"/>
      <c r="X149" s="73"/>
      <c r="Y149" s="73"/>
      <c r="Z149" s="74"/>
      <c r="AA149" s="75"/>
      <c r="AB149" s="76"/>
      <c r="AC149" s="73"/>
      <c r="AD149" s="73"/>
      <c r="AE149" s="73"/>
      <c r="AF149" s="74"/>
      <c r="AG149" s="77"/>
      <c r="AH149" s="72"/>
      <c r="AI149" s="73"/>
      <c r="AJ149" s="73"/>
      <c r="AK149" s="73"/>
      <c r="AL149" s="74"/>
      <c r="AM149" s="77"/>
      <c r="AN149" s="76"/>
      <c r="AO149" s="73"/>
      <c r="AP149" s="73"/>
      <c r="AQ149" s="73"/>
      <c r="AR149" s="74"/>
      <c r="AS149" s="77"/>
      <c r="AT149" s="76"/>
      <c r="AU149" s="73"/>
      <c r="AV149" s="73"/>
      <c r="AW149" s="73"/>
      <c r="AX149" s="74"/>
      <c r="AY149" s="77"/>
      <c r="AZ149" s="76">
        <v>14</v>
      </c>
      <c r="BA149" s="73"/>
      <c r="BB149" s="73">
        <v>21</v>
      </c>
      <c r="BC149" s="73"/>
      <c r="BD149" s="74">
        <v>2</v>
      </c>
      <c r="BE149" s="77" t="s">
        <v>101</v>
      </c>
      <c r="BF149" s="72"/>
      <c r="BG149" s="73"/>
      <c r="BH149" s="73"/>
      <c r="BI149" s="73"/>
      <c r="BJ149" s="256"/>
      <c r="BK149" s="74"/>
      <c r="BL149" s="75"/>
      <c r="BM149" s="76"/>
      <c r="BN149" s="73"/>
      <c r="BO149" s="73"/>
      <c r="BP149" s="73"/>
      <c r="BQ149" s="79"/>
      <c r="BR149" s="74"/>
      <c r="BS149" s="77"/>
      <c r="BT149" s="76"/>
      <c r="BU149" s="73"/>
      <c r="BV149" s="73"/>
      <c r="BW149" s="73"/>
      <c r="BX149" s="79"/>
      <c r="BY149" s="74"/>
      <c r="BZ149" s="77"/>
      <c r="CA149" s="45"/>
      <c r="CB149" s="45"/>
    </row>
    <row r="150" spans="1:86" ht="35.1" customHeight="1" thickBot="1" x14ac:dyDescent="0.4">
      <c r="A150" s="52" t="s">
        <v>110</v>
      </c>
      <c r="B150" s="339" t="s">
        <v>84</v>
      </c>
      <c r="C150" s="363"/>
      <c r="D150" s="154" t="s">
        <v>126</v>
      </c>
      <c r="E150" s="17">
        <v>50</v>
      </c>
      <c r="F150" s="147">
        <v>15</v>
      </c>
      <c r="G150" s="148">
        <f t="shared" si="819"/>
        <v>35</v>
      </c>
      <c r="H150" s="171">
        <v>14</v>
      </c>
      <c r="I150" s="171"/>
      <c r="J150" s="171">
        <v>21</v>
      </c>
      <c r="K150" s="173"/>
      <c r="L150" s="172"/>
      <c r="M150" s="32">
        <v>2</v>
      </c>
      <c r="N150" s="32">
        <v>1.5</v>
      </c>
      <c r="O150" s="32">
        <v>0.5</v>
      </c>
      <c r="P150" s="72"/>
      <c r="Q150" s="73"/>
      <c r="R150" s="73"/>
      <c r="S150" s="79"/>
      <c r="T150" s="74"/>
      <c r="U150" s="77"/>
      <c r="V150" s="72"/>
      <c r="W150" s="73"/>
      <c r="X150" s="73"/>
      <c r="Y150" s="73"/>
      <c r="Z150" s="74"/>
      <c r="AA150" s="75"/>
      <c r="AB150" s="76"/>
      <c r="AC150" s="73"/>
      <c r="AD150" s="73"/>
      <c r="AE150" s="73"/>
      <c r="AF150" s="74"/>
      <c r="AG150" s="77"/>
      <c r="AH150" s="72"/>
      <c r="AI150" s="73"/>
      <c r="AJ150" s="73"/>
      <c r="AK150" s="73"/>
      <c r="AL150" s="74"/>
      <c r="AM150" s="77"/>
      <c r="AN150" s="76"/>
      <c r="AO150" s="73"/>
      <c r="AP150" s="73"/>
      <c r="AQ150" s="73"/>
      <c r="AR150" s="74"/>
      <c r="AS150" s="77"/>
      <c r="AT150" s="76"/>
      <c r="AU150" s="73"/>
      <c r="AV150" s="73"/>
      <c r="AW150" s="73"/>
      <c r="AX150" s="74"/>
      <c r="AY150" s="77"/>
      <c r="AZ150" s="76">
        <v>14</v>
      </c>
      <c r="BA150" s="73"/>
      <c r="BB150" s="73">
        <v>21</v>
      </c>
      <c r="BC150" s="73"/>
      <c r="BD150" s="74">
        <v>2</v>
      </c>
      <c r="BE150" s="77" t="s">
        <v>101</v>
      </c>
      <c r="BF150" s="72"/>
      <c r="BG150" s="73"/>
      <c r="BH150" s="73"/>
      <c r="BI150" s="73"/>
      <c r="BJ150" s="256"/>
      <c r="BK150" s="74"/>
      <c r="BL150" s="75"/>
      <c r="BM150" s="76"/>
      <c r="BN150" s="73"/>
      <c r="BO150" s="73"/>
      <c r="BP150" s="73"/>
      <c r="BQ150" s="79"/>
      <c r="BR150" s="74"/>
      <c r="BS150" s="77"/>
      <c r="BT150" s="76"/>
      <c r="BU150" s="73"/>
      <c r="BV150" s="73"/>
      <c r="BW150" s="73"/>
      <c r="BX150" s="79"/>
      <c r="BY150" s="74"/>
      <c r="BZ150" s="77"/>
      <c r="CA150" s="45"/>
      <c r="CB150" s="45"/>
    </row>
    <row r="151" spans="1:86" s="37" customFormat="1" ht="27.75" customHeight="1" thickBot="1" x14ac:dyDescent="0.4">
      <c r="A151" s="52" t="s">
        <v>111</v>
      </c>
      <c r="B151" s="339" t="s">
        <v>69</v>
      </c>
      <c r="C151" s="363"/>
      <c r="D151" s="154" t="s">
        <v>128</v>
      </c>
      <c r="E151" s="17">
        <v>50</v>
      </c>
      <c r="F151" s="147">
        <v>22</v>
      </c>
      <c r="G151" s="148">
        <f t="shared" si="819"/>
        <v>28</v>
      </c>
      <c r="H151" s="171">
        <v>14</v>
      </c>
      <c r="I151" s="171"/>
      <c r="J151" s="171">
        <v>14</v>
      </c>
      <c r="K151" s="173"/>
      <c r="L151" s="172"/>
      <c r="M151" s="32">
        <v>2</v>
      </c>
      <c r="N151" s="32">
        <v>1</v>
      </c>
      <c r="O151" s="32">
        <v>1</v>
      </c>
      <c r="P151" s="72"/>
      <c r="Q151" s="73"/>
      <c r="R151" s="73"/>
      <c r="S151" s="79"/>
      <c r="T151" s="74"/>
      <c r="U151" s="77"/>
      <c r="V151" s="72"/>
      <c r="W151" s="73"/>
      <c r="X151" s="73"/>
      <c r="Y151" s="73"/>
      <c r="Z151" s="74"/>
      <c r="AA151" s="75"/>
      <c r="AB151" s="76"/>
      <c r="AC151" s="73"/>
      <c r="AD151" s="73"/>
      <c r="AE151" s="73"/>
      <c r="AF151" s="74"/>
      <c r="AG151" s="77"/>
      <c r="AH151" s="72"/>
      <c r="AI151" s="73"/>
      <c r="AJ151" s="73"/>
      <c r="AK151" s="73"/>
      <c r="AL151" s="74"/>
      <c r="AM151" s="77"/>
      <c r="AN151" s="76"/>
      <c r="AO151" s="73"/>
      <c r="AP151" s="73"/>
      <c r="AQ151" s="73"/>
      <c r="AR151" s="74"/>
      <c r="AS151" s="77"/>
      <c r="AT151" s="76">
        <v>14</v>
      </c>
      <c r="AU151" s="73"/>
      <c r="AV151" s="73">
        <v>14</v>
      </c>
      <c r="AW151" s="73"/>
      <c r="AX151" s="74">
        <v>2</v>
      </c>
      <c r="AY151" s="77" t="s">
        <v>101</v>
      </c>
      <c r="AZ151" s="76"/>
      <c r="BA151" s="73"/>
      <c r="BB151" s="73"/>
      <c r="BC151" s="73"/>
      <c r="BD151" s="74"/>
      <c r="BE151" s="77"/>
      <c r="BF151" s="72"/>
      <c r="BG151" s="73"/>
      <c r="BH151" s="73"/>
      <c r="BI151" s="73"/>
      <c r="BJ151" s="256"/>
      <c r="BK151" s="74"/>
      <c r="BL151" s="75"/>
      <c r="BM151" s="76"/>
      <c r="BN151" s="73"/>
      <c r="BO151" s="73"/>
      <c r="BP151" s="73"/>
      <c r="BQ151" s="79"/>
      <c r="BR151" s="74"/>
      <c r="BS151" s="77"/>
      <c r="BT151" s="76"/>
      <c r="BU151" s="73"/>
      <c r="BV151" s="73"/>
      <c r="BW151" s="73"/>
      <c r="BX151" s="79"/>
      <c r="BY151" s="74"/>
      <c r="BZ151" s="77"/>
    </row>
    <row r="152" spans="1:86" s="37" customFormat="1" ht="28.5" customHeight="1" thickBot="1" x14ac:dyDescent="0.4">
      <c r="A152" s="52" t="s">
        <v>112</v>
      </c>
      <c r="B152" s="339" t="s">
        <v>47</v>
      </c>
      <c r="C152" s="363"/>
      <c r="D152" s="155" t="s">
        <v>146</v>
      </c>
      <c r="E152" s="22">
        <v>25</v>
      </c>
      <c r="F152" s="150">
        <v>11</v>
      </c>
      <c r="G152" s="148">
        <f t="shared" si="819"/>
        <v>35</v>
      </c>
      <c r="H152" s="186">
        <v>14</v>
      </c>
      <c r="I152" s="185">
        <v>21</v>
      </c>
      <c r="J152" s="185"/>
      <c r="K152" s="190"/>
      <c r="L152" s="175"/>
      <c r="M152" s="59">
        <v>2</v>
      </c>
      <c r="N152" s="59">
        <v>1.5</v>
      </c>
      <c r="O152" s="59">
        <v>0.5</v>
      </c>
      <c r="P152" s="85"/>
      <c r="Q152" s="86"/>
      <c r="R152" s="86"/>
      <c r="S152" s="90"/>
      <c r="T152" s="87"/>
      <c r="U152" s="144"/>
      <c r="V152" s="85"/>
      <c r="W152" s="86"/>
      <c r="X152" s="86"/>
      <c r="Y152" s="86"/>
      <c r="Z152" s="87"/>
      <c r="AA152" s="88"/>
      <c r="AB152" s="89"/>
      <c r="AC152" s="86"/>
      <c r="AD152" s="86"/>
      <c r="AE152" s="86"/>
      <c r="AF152" s="87"/>
      <c r="AG152" s="91"/>
      <c r="AH152" s="85"/>
      <c r="AI152" s="86"/>
      <c r="AJ152" s="86"/>
      <c r="AK152" s="86"/>
      <c r="AL152" s="87"/>
      <c r="AM152" s="91"/>
      <c r="AN152" s="89"/>
      <c r="AO152" s="86"/>
      <c r="AP152" s="86"/>
      <c r="AQ152" s="86"/>
      <c r="AR152" s="74"/>
      <c r="AS152" s="77"/>
      <c r="AT152" s="76"/>
      <c r="AU152" s="73"/>
      <c r="AV152" s="73"/>
      <c r="AW152" s="73"/>
      <c r="AX152" s="74"/>
      <c r="AY152" s="77"/>
      <c r="AZ152" s="76"/>
      <c r="BA152" s="73"/>
      <c r="BB152" s="73"/>
      <c r="BC152" s="73"/>
      <c r="BD152" s="74"/>
      <c r="BE152" s="77"/>
      <c r="BF152" s="72"/>
      <c r="BG152" s="73"/>
      <c r="BH152" s="73"/>
      <c r="BI152" s="73"/>
      <c r="BJ152" s="256"/>
      <c r="BK152" s="74"/>
      <c r="BL152" s="75"/>
      <c r="BM152" s="76"/>
      <c r="BN152" s="73"/>
      <c r="BO152" s="73"/>
      <c r="BP152" s="73"/>
      <c r="BQ152" s="79"/>
      <c r="BR152" s="74"/>
      <c r="BS152" s="77"/>
      <c r="BT152" s="76">
        <v>14</v>
      </c>
      <c r="BU152" s="73">
        <v>21</v>
      </c>
      <c r="BV152" s="73"/>
      <c r="BW152" s="73"/>
      <c r="BX152" s="79"/>
      <c r="BY152" s="74">
        <v>2</v>
      </c>
      <c r="BZ152" s="77" t="s">
        <v>101</v>
      </c>
    </row>
    <row r="153" spans="1:86" s="419" customFormat="1" ht="30" customHeight="1" thickBot="1" x14ac:dyDescent="0.4">
      <c r="A153" s="1" t="s">
        <v>53</v>
      </c>
      <c r="B153" s="2"/>
      <c r="C153" s="3"/>
      <c r="D153" s="159"/>
      <c r="E153" s="221">
        <f>SUM(F153,G153)</f>
        <v>8222.5</v>
      </c>
      <c r="F153" s="223">
        <f>SUM(F133,F130,F122,F58,F39,F21,F9)</f>
        <v>2402.5</v>
      </c>
      <c r="G153" s="237">
        <f>SUM(G133,G130,G122,G58,G39,G21,G9)</f>
        <v>5820</v>
      </c>
      <c r="H153" s="115">
        <f>SUM(H122,H133,H58,H39,H21,H9,H130)</f>
        <v>1342</v>
      </c>
      <c r="I153" s="115">
        <f t="shared" ref="I153:L153" si="820">SUM(I122,I133,I58,I39,I21,I9,I130)</f>
        <v>1399</v>
      </c>
      <c r="J153" s="115">
        <f t="shared" si="820"/>
        <v>659</v>
      </c>
      <c r="K153" s="115">
        <f t="shared" si="820"/>
        <v>2360</v>
      </c>
      <c r="L153" s="115">
        <f t="shared" si="820"/>
        <v>60</v>
      </c>
      <c r="M153" s="289">
        <f>SUM(M133,M130,M122,M58,M39,M21,M9)</f>
        <v>310</v>
      </c>
      <c r="N153" s="289">
        <f>SUM(N133,N130,N122,N58,N39,N21,N9)</f>
        <v>222</v>
      </c>
      <c r="O153" s="289">
        <f>SUM(O133,O130,O122,O58,O39,O21,O9)</f>
        <v>88</v>
      </c>
      <c r="P153" s="114">
        <f>SUM(P122,P133,P130,P58,P39,P21,P9)</f>
        <v>175</v>
      </c>
      <c r="Q153" s="114">
        <f t="shared" ref="Q153:R153" si="821">SUM(Q122,Q133,Q130,Q58,Q39,Q21,Q9)</f>
        <v>196</v>
      </c>
      <c r="R153" s="114">
        <f t="shared" si="821"/>
        <v>0</v>
      </c>
      <c r="S153" s="114">
        <f>SUM(S122,S133,S130,S58,S39,S21,S9)</f>
        <v>0</v>
      </c>
      <c r="T153" s="372">
        <f>SUM(T122,T133,T58,T39,T21,T9,T130)</f>
        <v>19.5</v>
      </c>
      <c r="U153" s="370" t="s">
        <v>114</v>
      </c>
      <c r="V153" s="115">
        <f>SUM(V122,V133,V130,V58,V39,V21,V9)</f>
        <v>132</v>
      </c>
      <c r="W153" s="115">
        <f t="shared" ref="W153:Y153" si="822">SUM(W122,W133,W130,W58,W39,W21,W9)</f>
        <v>305</v>
      </c>
      <c r="X153" s="115">
        <f t="shared" si="822"/>
        <v>42</v>
      </c>
      <c r="Y153" s="115">
        <f t="shared" si="822"/>
        <v>150</v>
      </c>
      <c r="Z153" s="379">
        <f>SUM(Z122,Z133,Z58,Z39,Z21,Z9,Z130)</f>
        <v>27.5</v>
      </c>
      <c r="AA153" s="370" t="s">
        <v>62</v>
      </c>
      <c r="AB153" s="115">
        <f>SUM(AB122,AB133,AB58,AB39,AB21,AB9,AB130)</f>
        <v>147</v>
      </c>
      <c r="AC153" s="115">
        <f t="shared" ref="AC153:AE153" si="823">SUM(AC122,AC133,AC58,AC39,AC21,AC9,AC130)</f>
        <v>160</v>
      </c>
      <c r="AD153" s="115">
        <f t="shared" si="823"/>
        <v>182</v>
      </c>
      <c r="AE153" s="115">
        <f t="shared" si="823"/>
        <v>0</v>
      </c>
      <c r="AF153" s="381">
        <f>SUM(AF122,AF133,AF58,AF39,AF21,AF9,AF130)</f>
        <v>24</v>
      </c>
      <c r="AG153" s="379" t="s">
        <v>63</v>
      </c>
      <c r="AH153" s="116">
        <f>SUM(AH122,AH133,AH58,AH39,AH21,AH9,AH130)</f>
        <v>172</v>
      </c>
      <c r="AI153" s="116">
        <f t="shared" ref="AI153:AK153" si="824">SUM(AI122,AI133,AI58,AI39,AI21,AI9,AI130)</f>
        <v>168</v>
      </c>
      <c r="AJ153" s="116">
        <f t="shared" si="824"/>
        <v>154</v>
      </c>
      <c r="AK153" s="116">
        <f t="shared" si="824"/>
        <v>300</v>
      </c>
      <c r="AL153" s="289">
        <f>SUM(AL122,AL133,AL58,AL39,AL21,AL9,AL130)</f>
        <v>35.5</v>
      </c>
      <c r="AM153" s="370" t="s">
        <v>63</v>
      </c>
      <c r="AN153" s="117">
        <f>SUM(AN122,AN133,AN58,AN39,AN21,AN9,AN130)</f>
        <v>96</v>
      </c>
      <c r="AO153" s="117">
        <f t="shared" ref="AO153:AQ153" si="825">SUM(AO122,AO133,AO58,AO39,AO21,AO9,AO130)</f>
        <v>154</v>
      </c>
      <c r="AP153" s="117">
        <f t="shared" si="825"/>
        <v>0</v>
      </c>
      <c r="AQ153" s="117">
        <f t="shared" si="825"/>
        <v>275</v>
      </c>
      <c r="AR153" s="289">
        <f>SUM(AR133,AR130,AR122,AR58,AR39,AR21,AR9)</f>
        <v>29.5</v>
      </c>
      <c r="AS153" s="370" t="s">
        <v>197</v>
      </c>
      <c r="AT153" s="117">
        <f>SUM(AT122,AT133,AT58,AT39,AT21,AT9,AT130)</f>
        <v>114</v>
      </c>
      <c r="AU153" s="117">
        <f t="shared" ref="AU153:AW153" si="826">SUM(AU122,AU133,AU58,AU39,AU21,AU9,AU130)</f>
        <v>123</v>
      </c>
      <c r="AV153" s="117">
        <f t="shared" si="826"/>
        <v>70</v>
      </c>
      <c r="AW153" s="117">
        <f t="shared" si="826"/>
        <v>351</v>
      </c>
      <c r="AX153" s="289">
        <f>SUM(AX122,AX133,AX58,AX39,AX21,AX9,AX130)</f>
        <v>34</v>
      </c>
      <c r="AY153" s="370" t="s">
        <v>229</v>
      </c>
      <c r="AZ153" s="115">
        <f>SUM(AZ122,AZ133,AZ58,AZ39,AZ21,AZ9,AZ130)</f>
        <v>81</v>
      </c>
      <c r="BA153" s="115">
        <f t="shared" ref="BA153:BC153" si="827">SUM(BA122,BA133,BA58,BA39,BA21,BA9,BA130)</f>
        <v>64</v>
      </c>
      <c r="BB153" s="115">
        <f t="shared" si="827"/>
        <v>111</v>
      </c>
      <c r="BC153" s="115">
        <f t="shared" si="827"/>
        <v>288</v>
      </c>
      <c r="BD153" s="289">
        <f>SUM(BD122,BD133,BD58,BD39,BD21,BD9,BD130)</f>
        <v>31</v>
      </c>
      <c r="BE153" s="370" t="s">
        <v>115</v>
      </c>
      <c r="BF153" s="116">
        <f>SUM(BF122,BF133,BF58,BF39,BF21,BF9,BF130)</f>
        <v>187</v>
      </c>
      <c r="BG153" s="116">
        <f t="shared" ref="BG153:BI153" si="828">SUM(BG122,BG133,BG58,BG39,BG21,BG9,BG130)</f>
        <v>70</v>
      </c>
      <c r="BH153" s="116">
        <f t="shared" si="828"/>
        <v>65</v>
      </c>
      <c r="BI153" s="116">
        <f t="shared" si="828"/>
        <v>354</v>
      </c>
      <c r="BJ153" s="261"/>
      <c r="BK153" s="289">
        <f>SUM(BK133,BK130,BK122,BK58,BK39,BK21,BK9)</f>
        <v>39.5</v>
      </c>
      <c r="BL153" s="370" t="s">
        <v>230</v>
      </c>
      <c r="BM153" s="117">
        <f>SUM(BM122,BM133,BM130,BM58,BM39,BM21,BM9)</f>
        <v>160</v>
      </c>
      <c r="BN153" s="117">
        <f t="shared" ref="BN153:BQ153" si="829">SUM(BN122,BN133,BN130,BN58,BN39,BN21,BN9)</f>
        <v>104</v>
      </c>
      <c r="BO153" s="117">
        <f t="shared" si="829"/>
        <v>49</v>
      </c>
      <c r="BP153" s="117">
        <f t="shared" si="829"/>
        <v>122</v>
      </c>
      <c r="BQ153" s="117">
        <f t="shared" si="829"/>
        <v>15</v>
      </c>
      <c r="BR153" s="289">
        <f>SUM(BR122,BR133,BR58,BR39,BR21,BR9,BR130)</f>
        <v>31.5</v>
      </c>
      <c r="BS153" s="370" t="s">
        <v>231</v>
      </c>
      <c r="BT153" s="117">
        <f>SUM(BT122,BT133,BT130,BT58,BT58,BT39,BT21,BT9)</f>
        <v>88</v>
      </c>
      <c r="BU153" s="117">
        <f t="shared" ref="BU153:BX153" si="830">SUM(BU122,BU133,BU130,BU58,BU58,BU39,BU21,BU9)</f>
        <v>41</v>
      </c>
      <c r="BV153" s="117">
        <f t="shared" si="830"/>
        <v>0</v>
      </c>
      <c r="BW153" s="117">
        <f t="shared" si="830"/>
        <v>510</v>
      </c>
      <c r="BX153" s="117">
        <f t="shared" si="830"/>
        <v>30</v>
      </c>
      <c r="BY153" s="289">
        <f>SUM(BY122,BY133,BY58,BY39,BY21,BY9,BY130)</f>
        <v>38</v>
      </c>
      <c r="BZ153" s="370" t="s">
        <v>196</v>
      </c>
      <c r="CA153" s="37"/>
      <c r="CB153" s="37"/>
      <c r="CC153" s="37"/>
      <c r="CD153" s="37"/>
      <c r="CE153" s="37"/>
      <c r="CF153" s="37"/>
      <c r="CG153" s="37"/>
      <c r="CH153" s="37"/>
    </row>
    <row r="154" spans="1:86" s="419" customFormat="1" ht="30" customHeight="1" thickBot="1" x14ac:dyDescent="0.4">
      <c r="A154" s="374" t="s">
        <v>54</v>
      </c>
      <c r="B154" s="375"/>
      <c r="C154" s="375"/>
      <c r="D154" s="160"/>
      <c r="E154" s="4"/>
      <c r="F154" s="4"/>
      <c r="G154" s="125">
        <f>SUM(G133,G58,G39,G21,G9,G130)</f>
        <v>4260</v>
      </c>
      <c r="H154" s="388">
        <f>SUM(H153,I153,J153,K153)-K122</f>
        <v>4200</v>
      </c>
      <c r="I154" s="389"/>
      <c r="J154" s="389"/>
      <c r="K154" s="390"/>
      <c r="L154" s="267"/>
      <c r="M154" s="290"/>
      <c r="N154" s="290"/>
      <c r="O154" s="290"/>
      <c r="P154" s="368">
        <f>SUM(P153:S153)</f>
        <v>371</v>
      </c>
      <c r="Q154" s="369"/>
      <c r="R154" s="369"/>
      <c r="S154" s="369"/>
      <c r="T154" s="373"/>
      <c r="U154" s="371"/>
      <c r="V154" s="383">
        <f>SUM(V153:Y153)-Y123</f>
        <v>479</v>
      </c>
      <c r="W154" s="369"/>
      <c r="X154" s="369"/>
      <c r="Y154" s="369"/>
      <c r="Z154" s="380"/>
      <c r="AA154" s="371"/>
      <c r="AB154" s="383">
        <f>SUM(AB153:AE153)</f>
        <v>489</v>
      </c>
      <c r="AC154" s="369"/>
      <c r="AD154" s="369"/>
      <c r="AE154" s="369"/>
      <c r="AF154" s="382"/>
      <c r="AG154" s="380"/>
      <c r="AH154" s="385">
        <f>SUM(AH153:AK153)-AK122</f>
        <v>494</v>
      </c>
      <c r="AI154" s="386"/>
      <c r="AJ154" s="386"/>
      <c r="AK154" s="387"/>
      <c r="AL154" s="290"/>
      <c r="AM154" s="371"/>
      <c r="AN154" s="377">
        <f>SUM(AN153:AQ153)-AQ122</f>
        <v>425</v>
      </c>
      <c r="AO154" s="378"/>
      <c r="AP154" s="378"/>
      <c r="AQ154" s="378"/>
      <c r="AR154" s="290"/>
      <c r="AS154" s="371"/>
      <c r="AT154" s="377">
        <f>SUM(AT153:AW153)-AW122</f>
        <v>458</v>
      </c>
      <c r="AU154" s="378"/>
      <c r="AV154" s="378"/>
      <c r="AW154" s="378"/>
      <c r="AX154" s="290"/>
      <c r="AY154" s="371"/>
      <c r="AZ154" s="383">
        <f>SUM(AZ153:BC153)-BC122</f>
        <v>444</v>
      </c>
      <c r="BA154" s="369"/>
      <c r="BB154" s="369"/>
      <c r="BC154" s="369"/>
      <c r="BD154" s="290"/>
      <c r="BE154" s="371"/>
      <c r="BF154" s="386">
        <f>SUM(BF153:BI153)-BI122</f>
        <v>476</v>
      </c>
      <c r="BG154" s="386"/>
      <c r="BH154" s="386"/>
      <c r="BI154" s="386"/>
      <c r="BJ154" s="262"/>
      <c r="BK154" s="290"/>
      <c r="BL154" s="371"/>
      <c r="BM154" s="377">
        <f>SUM(BM153:BQ153)-BQ122</f>
        <v>450</v>
      </c>
      <c r="BN154" s="378"/>
      <c r="BO154" s="378"/>
      <c r="BP154" s="378"/>
      <c r="BQ154" s="395"/>
      <c r="BR154" s="290"/>
      <c r="BS154" s="371"/>
      <c r="BT154" s="377">
        <f>SUM(BT153:BX153)-BW122</f>
        <v>159</v>
      </c>
      <c r="BU154" s="378"/>
      <c r="BV154" s="378"/>
      <c r="BW154" s="378"/>
      <c r="BX154" s="395"/>
      <c r="BY154" s="290"/>
      <c r="BZ154" s="371"/>
      <c r="CA154" s="37"/>
      <c r="CB154" s="37"/>
      <c r="CC154" s="37"/>
      <c r="CD154" s="37"/>
      <c r="CE154" s="37"/>
      <c r="CF154" s="37"/>
      <c r="CG154" s="37"/>
      <c r="CH154" s="37"/>
    </row>
    <row r="155" spans="1:86" ht="24.95" customHeight="1" thickBot="1" x14ac:dyDescent="0.45">
      <c r="A155" s="36"/>
      <c r="B155" s="36"/>
      <c r="C155" s="57"/>
      <c r="D155" s="161"/>
      <c r="E155" s="121"/>
      <c r="F155" s="5"/>
      <c r="G155" s="38"/>
      <c r="H155" s="39">
        <f>SUM(H153)</f>
        <v>1342</v>
      </c>
      <c r="I155" s="40">
        <f>SUM(I153)</f>
        <v>1399</v>
      </c>
      <c r="J155" s="40">
        <f>SUM(J153)</f>
        <v>659</v>
      </c>
      <c r="K155" s="40">
        <f>K153-K122</f>
        <v>800</v>
      </c>
      <c r="L155" s="268"/>
      <c r="M155" s="41"/>
      <c r="N155" s="206"/>
      <c r="O155" s="206"/>
      <c r="P155" s="37"/>
      <c r="Q155" s="37"/>
      <c r="R155" s="37"/>
      <c r="S155" s="37"/>
      <c r="T155" s="118"/>
      <c r="U155" s="118"/>
      <c r="V155" s="37"/>
      <c r="W155" s="37"/>
      <c r="X155" s="37"/>
      <c r="Y155" s="44" t="s">
        <v>103</v>
      </c>
      <c r="Z155" s="283"/>
      <c r="AA155" s="38"/>
      <c r="AB155" s="37"/>
      <c r="AC155" s="37"/>
      <c r="AD155" s="384" t="s">
        <v>232</v>
      </c>
      <c r="AE155" s="384"/>
      <c r="AF155" s="384"/>
      <c r="AG155" s="384"/>
      <c r="AH155" s="384"/>
      <c r="AI155" s="384"/>
      <c r="AJ155" s="37"/>
      <c r="AK155" s="37"/>
      <c r="AL155" s="38"/>
      <c r="AM155" s="38"/>
      <c r="AN155" s="37"/>
      <c r="AO155" s="37"/>
      <c r="AP155" s="37"/>
      <c r="AQ155" s="37"/>
      <c r="AR155" s="38"/>
      <c r="AS155" s="38"/>
      <c r="AT155" s="37"/>
      <c r="AU155" s="37"/>
      <c r="AV155" s="37"/>
      <c r="AW155" s="37"/>
      <c r="AX155" s="5"/>
      <c r="AY155" s="5"/>
      <c r="AZ155" s="37"/>
      <c r="BA155" s="37"/>
      <c r="BB155" s="37"/>
      <c r="BC155" s="37"/>
      <c r="BD155" s="38"/>
      <c r="BE155" s="38"/>
      <c r="BF155" s="37"/>
      <c r="BG155" s="37"/>
      <c r="BH155" s="37"/>
      <c r="BI155" s="37"/>
      <c r="BJ155" s="37"/>
      <c r="BK155" s="38"/>
      <c r="BL155" s="38"/>
      <c r="BM155" s="37"/>
      <c r="BN155" s="37"/>
      <c r="BO155" s="37"/>
      <c r="BP155" s="37"/>
      <c r="BQ155" s="37"/>
      <c r="BR155" s="38"/>
      <c r="BS155" s="38"/>
      <c r="BT155" s="37"/>
      <c r="BU155" s="37"/>
      <c r="BV155" s="37"/>
      <c r="BW155" s="37"/>
      <c r="BX155" s="37"/>
      <c r="BY155" s="5"/>
      <c r="BZ155" s="5"/>
      <c r="CA155" s="37"/>
      <c r="CB155" s="37"/>
      <c r="CC155" s="37"/>
      <c r="CD155" s="37"/>
      <c r="CE155" s="37"/>
      <c r="CF155" s="37"/>
      <c r="CG155" s="37"/>
      <c r="CH155" s="37"/>
    </row>
    <row r="156" spans="1:86" ht="24.95" customHeight="1" x14ac:dyDescent="0.4">
      <c r="A156" s="37"/>
      <c r="B156" s="37"/>
      <c r="C156" s="37"/>
      <c r="D156" s="162"/>
      <c r="E156" s="62"/>
      <c r="F156" s="62"/>
      <c r="G156" s="10" t="s">
        <v>52</v>
      </c>
      <c r="J156" s="30"/>
      <c r="K156" s="44"/>
      <c r="L156" s="44"/>
      <c r="M156" s="48"/>
      <c r="N156" s="48"/>
      <c r="O156" s="48"/>
      <c r="P156" s="5"/>
      <c r="Q156" s="5"/>
      <c r="R156" s="37" t="s">
        <v>52</v>
      </c>
      <c r="S156" s="37"/>
      <c r="T156" s="37"/>
      <c r="U156" s="37"/>
      <c r="V156" s="37"/>
      <c r="W156" s="37"/>
      <c r="X156" s="5"/>
      <c r="Y156" s="165"/>
      <c r="Z156" s="164"/>
      <c r="AA156" s="164"/>
      <c r="AB156" s="376"/>
      <c r="AC156" s="376"/>
      <c r="AD156" s="376"/>
      <c r="AE156" s="376"/>
      <c r="AF156" s="376"/>
      <c r="AG156" s="376"/>
      <c r="AH156" s="376"/>
      <c r="AI156" s="376"/>
      <c r="AJ156" s="376"/>
      <c r="AK156" s="376"/>
      <c r="AL156" s="376"/>
      <c r="AM156" s="376"/>
      <c r="AN156" s="376"/>
      <c r="AO156" s="376"/>
      <c r="AP156" s="376"/>
      <c r="AQ156" s="376"/>
      <c r="AR156" s="376"/>
      <c r="AS156" s="376"/>
      <c r="AT156" s="376"/>
      <c r="AU156" s="376"/>
      <c r="AV156" s="376"/>
      <c r="AW156" s="376"/>
      <c r="AX156" s="5"/>
      <c r="AY156" s="5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</row>
    <row r="157" spans="1:86" ht="24.95" customHeight="1" x14ac:dyDescent="0.4">
      <c r="A157" s="45"/>
      <c r="B157" s="247"/>
      <c r="C157" s="247"/>
      <c r="D157" s="163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45"/>
      <c r="BA157" s="45"/>
      <c r="BB157" s="45"/>
      <c r="BC157" s="45"/>
      <c r="BD157" s="45"/>
      <c r="BE157" s="45"/>
      <c r="BF157" s="45"/>
      <c r="BG157" s="45"/>
      <c r="BH157" s="45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</row>
    <row r="158" spans="1:86" ht="27.75" x14ac:dyDescent="0.4">
      <c r="A158" s="55"/>
      <c r="B158" s="343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  <c r="T158" s="343"/>
      <c r="U158" s="343"/>
      <c r="V158" s="343"/>
      <c r="W158" s="343"/>
      <c r="X158" s="343"/>
      <c r="Y158" s="343"/>
      <c r="Z158" s="343"/>
      <c r="AA158" s="343"/>
      <c r="AB158" s="343"/>
      <c r="AC158" s="343"/>
      <c r="AD158" s="343"/>
      <c r="AE158" s="343"/>
      <c r="AF158" s="343"/>
      <c r="AG158" s="343"/>
      <c r="AH158" s="343"/>
      <c r="AI158" s="343"/>
      <c r="AJ158" s="343"/>
      <c r="AK158" s="343"/>
      <c r="AL158" s="343"/>
      <c r="AM158" s="343"/>
      <c r="AN158" s="343"/>
      <c r="AO158" s="343"/>
      <c r="AP158" s="343"/>
      <c r="AQ158" s="343"/>
      <c r="AR158" s="343"/>
      <c r="AS158" s="343"/>
      <c r="AT158" s="5"/>
      <c r="AU158" s="5"/>
      <c r="AV158" s="5"/>
      <c r="AW158" s="5"/>
      <c r="AX158" s="5"/>
      <c r="AY158" s="5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</row>
    <row r="159" spans="1:86" ht="27.75" x14ac:dyDescent="0.4">
      <c r="A159" s="55"/>
      <c r="B159" s="343" t="s">
        <v>213</v>
      </c>
      <c r="C159" s="343"/>
      <c r="D159" s="343"/>
      <c r="E159" s="343"/>
      <c r="F159" s="343"/>
      <c r="G159" s="343"/>
      <c r="H159" s="343"/>
      <c r="I159" s="343"/>
      <c r="J159" s="343"/>
      <c r="K159" s="343"/>
      <c r="L159" s="343"/>
      <c r="M159" s="343"/>
      <c r="N159" s="343"/>
      <c r="O159" s="343"/>
      <c r="P159" s="343"/>
      <c r="Q159" s="343"/>
      <c r="R159" s="343"/>
      <c r="S159" s="343"/>
      <c r="T159" s="343"/>
      <c r="U159" s="343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1"/>
      <c r="BC159" s="121"/>
      <c r="BD159" s="121"/>
      <c r="BE159" s="121"/>
      <c r="BF159" s="121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21"/>
      <c r="BS159" s="121"/>
      <c r="BT159" s="121"/>
      <c r="BU159" s="121"/>
      <c r="BV159" s="121"/>
      <c r="BW159" s="121"/>
      <c r="BX159" s="121"/>
      <c r="BY159" s="121"/>
      <c r="BZ159" s="121"/>
      <c r="CA159" s="37"/>
      <c r="CB159" s="37"/>
      <c r="CC159" s="37"/>
      <c r="CD159" s="37"/>
      <c r="CE159" s="37"/>
      <c r="CF159" s="37"/>
      <c r="CG159" s="37"/>
      <c r="CH159" s="37"/>
    </row>
    <row r="160" spans="1:86" ht="27.75" x14ac:dyDescent="0.4">
      <c r="A160" s="36"/>
      <c r="B160" s="36"/>
      <c r="C160" s="48"/>
      <c r="D160" s="36"/>
      <c r="E160" s="48"/>
      <c r="F160" s="45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</row>
    <row r="161" spans="1:86" ht="28.5" x14ac:dyDescent="0.4">
      <c r="A161" s="55"/>
      <c r="B161" s="167" t="s">
        <v>211</v>
      </c>
      <c r="C161" s="166"/>
      <c r="D161" s="55"/>
      <c r="E161" s="166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121"/>
      <c r="X161" s="121"/>
      <c r="Y161" s="121"/>
      <c r="Z161" s="121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420"/>
      <c r="AW161" s="5"/>
      <c r="AX161" s="5"/>
      <c r="AY161" s="5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</row>
    <row r="162" spans="1:86" ht="28.5" x14ac:dyDescent="0.4">
      <c r="A162" s="55"/>
      <c r="B162" s="167" t="s">
        <v>116</v>
      </c>
      <c r="C162" s="166"/>
      <c r="D162" s="55"/>
      <c r="E162" s="166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121"/>
      <c r="X162" s="121"/>
      <c r="Y162" s="121"/>
      <c r="Z162" s="121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</row>
    <row r="163" spans="1:86" ht="28.5" x14ac:dyDescent="0.4">
      <c r="A163" s="36"/>
      <c r="B163" s="168"/>
      <c r="C163" s="48"/>
      <c r="D163" s="36"/>
      <c r="E163" s="48"/>
      <c r="F163" s="37"/>
      <c r="G163" s="37"/>
      <c r="H163" s="5"/>
      <c r="I163" s="5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</row>
    <row r="164" spans="1:86" ht="28.5" x14ac:dyDescent="0.4">
      <c r="A164" s="36"/>
      <c r="B164" s="168"/>
      <c r="C164" s="48"/>
      <c r="D164" s="36"/>
      <c r="E164" s="48"/>
      <c r="F164" s="37"/>
      <c r="G164" s="37"/>
      <c r="H164" s="5"/>
      <c r="I164" s="5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</row>
    <row r="165" spans="1:86" ht="28.5" thickBot="1" x14ac:dyDescent="0.45">
      <c r="A165" s="36"/>
      <c r="B165" s="6" t="s">
        <v>64</v>
      </c>
      <c r="C165" s="42" t="s">
        <v>66</v>
      </c>
      <c r="D165" s="37"/>
      <c r="E165" s="162"/>
      <c r="F165" s="45"/>
      <c r="G165" s="37"/>
      <c r="H165" s="37"/>
      <c r="I165" s="5"/>
      <c r="J165" s="5"/>
      <c r="K165" s="5"/>
      <c r="L165" s="5"/>
      <c r="M165" s="5"/>
      <c r="N165" s="5"/>
      <c r="O165" s="5"/>
      <c r="P165" s="247"/>
      <c r="Q165" s="247"/>
      <c r="R165" s="119"/>
      <c r="S165" s="119"/>
      <c r="T165" s="119"/>
      <c r="U165" s="45"/>
      <c r="V165" s="4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</row>
    <row r="166" spans="1:86" ht="27.75" x14ac:dyDescent="0.4">
      <c r="A166" s="36"/>
      <c r="B166" s="43"/>
      <c r="C166" s="337" t="s">
        <v>186</v>
      </c>
      <c r="D166" s="338"/>
      <c r="E166" s="235">
        <v>150</v>
      </c>
      <c r="F166" s="288" t="s">
        <v>216</v>
      </c>
      <c r="G166" s="288"/>
      <c r="H166" s="288"/>
      <c r="I166" s="288"/>
      <c r="J166" s="288"/>
      <c r="K166" s="288"/>
      <c r="L166" s="288"/>
      <c r="M166" s="288"/>
      <c r="N166" s="45"/>
      <c r="O166" s="45"/>
      <c r="P166" s="45"/>
      <c r="Q166" s="45"/>
      <c r="R166" s="45"/>
      <c r="S166" s="45"/>
      <c r="T166" s="45"/>
      <c r="U166" s="118"/>
      <c r="V166" s="118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</row>
    <row r="167" spans="1:86" ht="27.75" x14ac:dyDescent="0.4">
      <c r="A167" s="36"/>
      <c r="B167" s="37"/>
      <c r="C167" s="339" t="s">
        <v>187</v>
      </c>
      <c r="D167" s="340"/>
      <c r="E167" s="28">
        <v>300</v>
      </c>
      <c r="F167" s="288" t="s">
        <v>217</v>
      </c>
      <c r="G167" s="288"/>
      <c r="H167" s="288"/>
      <c r="I167" s="288"/>
      <c r="J167" s="288"/>
      <c r="K167" s="288"/>
      <c r="L167" s="288"/>
      <c r="M167" s="288"/>
      <c r="Q167" s="46" t="s">
        <v>2</v>
      </c>
      <c r="R167" s="47" t="s">
        <v>65</v>
      </c>
      <c r="S167" s="37"/>
      <c r="T167" s="37"/>
      <c r="U167" s="37"/>
      <c r="V167" s="37"/>
      <c r="W167" s="45"/>
      <c r="X167" s="45"/>
      <c r="Y167" s="45" t="s">
        <v>52</v>
      </c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</row>
    <row r="168" spans="1:86" ht="27.75" x14ac:dyDescent="0.4">
      <c r="A168" s="36"/>
      <c r="B168" s="37"/>
      <c r="C168" s="339" t="s">
        <v>188</v>
      </c>
      <c r="D168" s="340"/>
      <c r="E168" s="104">
        <v>100</v>
      </c>
      <c r="F168" s="288" t="s">
        <v>218</v>
      </c>
      <c r="G168" s="288"/>
      <c r="H168" s="288"/>
      <c r="I168" s="288"/>
      <c r="J168" s="288"/>
      <c r="K168" s="288"/>
      <c r="L168" s="288"/>
      <c r="M168" s="288"/>
      <c r="Q168" s="46" t="s">
        <v>88</v>
      </c>
      <c r="R168" s="47" t="s">
        <v>226</v>
      </c>
      <c r="S168" s="37"/>
      <c r="T168" s="37"/>
      <c r="U168" s="37"/>
      <c r="V168" s="37"/>
      <c r="W168" s="37"/>
      <c r="X168" s="45"/>
      <c r="Y168" s="4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</row>
    <row r="169" spans="1:86" ht="54" x14ac:dyDescent="0.4">
      <c r="A169" s="36"/>
      <c r="B169" s="37"/>
      <c r="C169" s="339" t="s">
        <v>189</v>
      </c>
      <c r="D169" s="340"/>
      <c r="E169" s="104">
        <v>200</v>
      </c>
      <c r="F169" s="288" t="s">
        <v>219</v>
      </c>
      <c r="G169" s="288"/>
      <c r="H169" s="288"/>
      <c r="I169" s="288"/>
      <c r="J169" s="288"/>
      <c r="K169" s="288"/>
      <c r="L169" s="288"/>
      <c r="M169" s="288"/>
      <c r="Q169" s="46" t="s">
        <v>201</v>
      </c>
      <c r="R169" s="47" t="s">
        <v>155</v>
      </c>
      <c r="S169" s="37"/>
      <c r="T169" s="5"/>
      <c r="U169" s="5"/>
      <c r="V169" s="37"/>
      <c r="W169" s="37"/>
      <c r="X169" s="37"/>
      <c r="Y169" s="37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</row>
    <row r="170" spans="1:86" ht="27.75" x14ac:dyDescent="0.4">
      <c r="A170" s="36"/>
      <c r="B170" s="37"/>
      <c r="C170" s="339" t="s">
        <v>188</v>
      </c>
      <c r="D170" s="340"/>
      <c r="E170" s="111">
        <v>100</v>
      </c>
      <c r="F170" s="288" t="s">
        <v>220</v>
      </c>
      <c r="G170" s="288"/>
      <c r="H170" s="288"/>
      <c r="I170" s="288"/>
      <c r="J170" s="288"/>
      <c r="K170" s="288"/>
      <c r="L170" s="288"/>
      <c r="M170" s="288"/>
      <c r="Q170" s="46" t="s">
        <v>89</v>
      </c>
      <c r="R170" s="47" t="s">
        <v>225</v>
      </c>
      <c r="S170" s="37"/>
      <c r="T170" s="5"/>
      <c r="U170" s="5"/>
      <c r="V170" s="37"/>
      <c r="W170" s="37"/>
      <c r="X170" s="37"/>
      <c r="Y170" s="37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</row>
    <row r="171" spans="1:86" ht="27.75" x14ac:dyDescent="0.4">
      <c r="A171" s="36"/>
      <c r="B171" s="48"/>
      <c r="C171" s="339" t="s">
        <v>189</v>
      </c>
      <c r="D171" s="340"/>
      <c r="E171" s="111">
        <v>200</v>
      </c>
      <c r="F171" s="288" t="s">
        <v>221</v>
      </c>
      <c r="G171" s="288"/>
      <c r="H171" s="288"/>
      <c r="I171" s="288"/>
      <c r="J171" s="288"/>
      <c r="K171" s="288"/>
      <c r="L171" s="288"/>
      <c r="M171" s="288"/>
      <c r="Q171" s="46" t="s">
        <v>200</v>
      </c>
      <c r="R171" s="47" t="s">
        <v>224</v>
      </c>
      <c r="S171" s="37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</row>
    <row r="172" spans="1:86" ht="28.5" thickBot="1" x14ac:dyDescent="0.45">
      <c r="A172" s="36"/>
      <c r="B172" s="37"/>
      <c r="C172" s="341" t="s">
        <v>190</v>
      </c>
      <c r="D172" s="342"/>
      <c r="E172" s="143">
        <v>510</v>
      </c>
      <c r="F172" s="288" t="s">
        <v>222</v>
      </c>
      <c r="G172" s="288"/>
      <c r="H172" s="288"/>
      <c r="I172" s="288"/>
      <c r="J172" s="288"/>
      <c r="K172" s="288"/>
      <c r="L172" s="288"/>
      <c r="M172" s="288"/>
      <c r="N172" s="61"/>
      <c r="O172" s="61"/>
      <c r="P172" s="37"/>
      <c r="Q172" s="5"/>
      <c r="R172" s="5"/>
      <c r="S172" s="37"/>
      <c r="T172" s="37"/>
      <c r="U172" s="37"/>
      <c r="V172" s="37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</row>
    <row r="173" spans="1:86" ht="27.75" x14ac:dyDescent="0.4">
      <c r="A173" s="36"/>
      <c r="C173" s="263"/>
      <c r="D173" s="37"/>
      <c r="E173" s="162"/>
      <c r="F173" s="62"/>
      <c r="G173" s="62"/>
      <c r="H173" s="10"/>
      <c r="K173" s="30"/>
      <c r="L173" s="30"/>
      <c r="M173" s="44"/>
      <c r="N173" s="44"/>
      <c r="O173" s="44"/>
      <c r="P173" s="48"/>
      <c r="Q173" s="5"/>
      <c r="R173" s="5"/>
      <c r="S173" s="37"/>
      <c r="T173" s="37"/>
      <c r="U173" s="37"/>
      <c r="V173" s="37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</row>
    <row r="174" spans="1:86" ht="27.75" x14ac:dyDescent="0.4">
      <c r="A174" s="36"/>
      <c r="B174" s="36"/>
      <c r="C174" s="48"/>
      <c r="D174" s="36"/>
      <c r="E174" s="48"/>
      <c r="F174" s="37"/>
      <c r="G174" s="37"/>
      <c r="H174" s="5"/>
      <c r="I174" s="5"/>
      <c r="J174" s="5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</row>
    <row r="175" spans="1:86" ht="27.75" x14ac:dyDescent="0.4">
      <c r="A175" s="36"/>
      <c r="B175" s="36"/>
      <c r="C175" s="48"/>
      <c r="D175" s="36"/>
      <c r="E175" s="48"/>
      <c r="F175" s="37"/>
      <c r="G175" s="37"/>
      <c r="H175" s="5"/>
      <c r="I175" s="5"/>
      <c r="J175" s="5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</row>
    <row r="176" spans="1:86" ht="27.75" x14ac:dyDescent="0.4">
      <c r="A176" s="36"/>
      <c r="B176" s="36"/>
      <c r="C176" s="48"/>
      <c r="D176" s="36"/>
      <c r="E176" s="48"/>
      <c r="F176" s="37"/>
      <c r="G176" s="37"/>
      <c r="H176" s="5"/>
      <c r="I176" s="5"/>
      <c r="J176" s="5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</row>
    <row r="177" spans="1:86" ht="27.75" x14ac:dyDescent="0.4">
      <c r="A177" s="36"/>
      <c r="B177" s="36"/>
      <c r="C177" s="48"/>
      <c r="D177" s="36"/>
      <c r="E177" s="48"/>
      <c r="F177" s="37"/>
      <c r="G177" s="37"/>
      <c r="H177" s="5"/>
      <c r="I177" s="5"/>
      <c r="J177" s="5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</row>
    <row r="184" spans="1:86" ht="27.75" x14ac:dyDescent="0.4">
      <c r="A184" s="36"/>
      <c r="B184" s="36"/>
      <c r="C184" s="48"/>
      <c r="D184" s="36"/>
      <c r="E184" s="48"/>
      <c r="F184" s="37"/>
      <c r="G184" s="37"/>
      <c r="H184" s="5"/>
      <c r="I184" s="5"/>
      <c r="J184" s="5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</row>
    <row r="185" spans="1:86" ht="27.75" x14ac:dyDescent="0.4">
      <c r="A185" s="36"/>
      <c r="B185" s="36"/>
      <c r="C185" s="48"/>
      <c r="D185" s="36"/>
      <c r="E185" s="48"/>
      <c r="F185" s="37"/>
      <c r="G185" s="37"/>
      <c r="H185" s="5"/>
      <c r="I185" s="5"/>
      <c r="J185" s="5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</row>
    <row r="186" spans="1:86" ht="27.75" x14ac:dyDescent="0.4">
      <c r="A186" s="36"/>
      <c r="B186" s="36"/>
      <c r="C186" s="48"/>
      <c r="D186" s="36"/>
      <c r="E186" s="48"/>
      <c r="F186" s="37"/>
      <c r="G186" s="37"/>
      <c r="H186" s="5"/>
      <c r="I186" s="5"/>
      <c r="J186" s="5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</row>
    <row r="187" spans="1:86" ht="27.75" x14ac:dyDescent="0.4">
      <c r="A187" s="36"/>
      <c r="B187" s="36"/>
      <c r="C187" s="48"/>
      <c r="D187" s="36"/>
      <c r="E187" s="48"/>
      <c r="F187" s="37"/>
      <c r="G187" s="37"/>
      <c r="H187" s="5"/>
      <c r="I187" s="5"/>
      <c r="J187" s="5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</row>
    <row r="188" spans="1:86" ht="27.75" x14ac:dyDescent="0.4">
      <c r="A188" s="36"/>
      <c r="B188" s="36"/>
      <c r="C188" s="48"/>
      <c r="D188" s="36"/>
      <c r="E188" s="48"/>
      <c r="F188" s="37"/>
      <c r="G188" s="37"/>
      <c r="H188" s="5"/>
      <c r="I188" s="5"/>
      <c r="J188" s="5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</row>
    <row r="189" spans="1:86" ht="27.75" x14ac:dyDescent="0.4">
      <c r="A189" s="36"/>
      <c r="B189" s="36"/>
      <c r="C189" s="48"/>
      <c r="D189" s="36"/>
      <c r="E189" s="48"/>
      <c r="F189" s="37"/>
      <c r="G189" s="37"/>
      <c r="H189" s="5"/>
      <c r="I189" s="5"/>
      <c r="J189" s="5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</row>
    <row r="190" spans="1:86" ht="27.75" x14ac:dyDescent="0.4">
      <c r="A190" s="36"/>
      <c r="B190" s="36"/>
      <c r="C190" s="48"/>
      <c r="D190" s="36"/>
      <c r="E190" s="48"/>
      <c r="F190" s="37"/>
      <c r="G190" s="37"/>
      <c r="H190" s="5"/>
      <c r="I190" s="5"/>
      <c r="J190" s="5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</row>
    <row r="191" spans="1:86" ht="27.75" x14ac:dyDescent="0.4">
      <c r="A191" s="36"/>
      <c r="B191" s="36"/>
      <c r="C191" s="48"/>
      <c r="D191" s="36"/>
      <c r="E191" s="48"/>
      <c r="F191" s="37"/>
      <c r="G191" s="37"/>
      <c r="H191" s="5"/>
      <c r="I191" s="5"/>
      <c r="J191" s="5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</row>
    <row r="192" spans="1:86" ht="27.75" x14ac:dyDescent="0.4">
      <c r="A192" s="36"/>
      <c r="B192" s="36"/>
      <c r="C192" s="48"/>
      <c r="D192" s="36"/>
      <c r="E192" s="48"/>
      <c r="F192" s="37"/>
      <c r="G192" s="37"/>
      <c r="H192" s="5"/>
      <c r="I192" s="5"/>
      <c r="J192" s="5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</row>
    <row r="193" spans="1:86" ht="27.75" x14ac:dyDescent="0.4">
      <c r="A193" s="36"/>
      <c r="B193" s="36"/>
      <c r="C193" s="48"/>
      <c r="D193" s="36"/>
      <c r="E193" s="48"/>
      <c r="F193" s="37"/>
      <c r="G193" s="37"/>
      <c r="H193" s="5"/>
      <c r="I193" s="5"/>
      <c r="J193" s="5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</row>
    <row r="194" spans="1:86" ht="27.75" x14ac:dyDescent="0.4">
      <c r="A194" s="36"/>
      <c r="B194" s="36"/>
      <c r="C194" s="48"/>
      <c r="D194" s="36"/>
      <c r="E194" s="48"/>
      <c r="F194" s="37"/>
      <c r="G194" s="37"/>
      <c r="H194" s="5"/>
      <c r="I194" s="5"/>
      <c r="J194" s="5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</row>
    <row r="195" spans="1:86" ht="27.75" x14ac:dyDescent="0.4">
      <c r="A195" s="36"/>
      <c r="B195" s="36"/>
      <c r="C195" s="48"/>
      <c r="D195" s="36"/>
      <c r="E195" s="48"/>
      <c r="F195" s="37"/>
      <c r="G195" s="37"/>
      <c r="H195" s="5"/>
      <c r="I195" s="5"/>
      <c r="J195" s="5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</row>
    <row r="196" spans="1:86" ht="27.75" x14ac:dyDescent="0.4">
      <c r="A196" s="36"/>
      <c r="B196" s="36"/>
      <c r="C196" s="48"/>
      <c r="D196" s="36"/>
      <c r="E196" s="48"/>
      <c r="F196" s="37"/>
      <c r="G196" s="37"/>
      <c r="H196" s="5"/>
      <c r="I196" s="5"/>
      <c r="J196" s="5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</row>
    <row r="197" spans="1:86" ht="27.75" x14ac:dyDescent="0.4">
      <c r="A197" s="36"/>
      <c r="B197" s="36"/>
      <c r="C197" s="48"/>
      <c r="D197" s="36"/>
      <c r="E197" s="48"/>
      <c r="F197" s="37"/>
      <c r="G197" s="37"/>
      <c r="H197" s="5"/>
      <c r="I197" s="5"/>
      <c r="J197" s="5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</row>
    <row r="198" spans="1:86" ht="27.75" x14ac:dyDescent="0.4">
      <c r="A198" s="36"/>
      <c r="B198" s="36"/>
      <c r="C198" s="48"/>
      <c r="D198" s="36"/>
      <c r="E198" s="48"/>
      <c r="F198" s="37"/>
      <c r="G198" s="37"/>
      <c r="H198" s="5"/>
      <c r="I198" s="5"/>
      <c r="J198" s="5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</row>
    <row r="199" spans="1:86" ht="27.75" x14ac:dyDescent="0.4">
      <c r="A199" s="36"/>
      <c r="B199" s="36"/>
      <c r="C199" s="48"/>
      <c r="D199" s="36"/>
      <c r="E199" s="48"/>
      <c r="F199" s="37"/>
      <c r="G199" s="37"/>
      <c r="H199" s="5"/>
      <c r="I199" s="5"/>
      <c r="J199" s="5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</row>
    <row r="200" spans="1:86" ht="27.75" x14ac:dyDescent="0.4">
      <c r="A200" s="36"/>
      <c r="B200" s="36"/>
      <c r="C200" s="48"/>
      <c r="D200" s="36"/>
      <c r="E200" s="48"/>
      <c r="F200" s="37"/>
      <c r="G200" s="37"/>
      <c r="H200" s="5"/>
      <c r="I200" s="5"/>
      <c r="J200" s="5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</row>
    <row r="201" spans="1:86" ht="27.75" x14ac:dyDescent="0.4">
      <c r="A201" s="36"/>
      <c r="B201" s="36"/>
      <c r="C201" s="48"/>
      <c r="D201" s="36"/>
      <c r="E201" s="48"/>
      <c r="F201" s="37"/>
      <c r="G201" s="37"/>
      <c r="H201" s="5"/>
      <c r="I201" s="5"/>
      <c r="J201" s="5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</row>
    <row r="202" spans="1:86" ht="27.75" x14ac:dyDescent="0.4">
      <c r="A202" s="36"/>
      <c r="B202" s="36"/>
      <c r="C202" s="48"/>
      <c r="D202" s="36"/>
      <c r="E202" s="48"/>
      <c r="F202" s="37"/>
      <c r="G202" s="37"/>
      <c r="H202" s="5"/>
      <c r="I202" s="5"/>
      <c r="J202" s="5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</row>
    <row r="203" spans="1:86" ht="27.75" x14ac:dyDescent="0.4">
      <c r="A203" s="36"/>
      <c r="B203" s="36"/>
      <c r="C203" s="48"/>
      <c r="D203" s="36"/>
      <c r="E203" s="48"/>
      <c r="F203" s="37"/>
      <c r="G203" s="37"/>
      <c r="H203" s="5"/>
      <c r="I203" s="5"/>
      <c r="J203" s="5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</row>
    <row r="204" spans="1:86" ht="27.75" x14ac:dyDescent="0.4">
      <c r="A204" s="36"/>
      <c r="B204" s="36"/>
      <c r="C204" s="48"/>
      <c r="D204" s="36"/>
      <c r="E204" s="48"/>
      <c r="F204" s="37"/>
      <c r="G204" s="37"/>
      <c r="H204" s="5"/>
      <c r="I204" s="5"/>
      <c r="J204" s="5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</row>
    <row r="205" spans="1:86" ht="27.75" x14ac:dyDescent="0.4">
      <c r="A205" s="36"/>
      <c r="B205" s="36"/>
      <c r="C205" s="48"/>
      <c r="D205" s="36"/>
      <c r="E205" s="48"/>
      <c r="F205" s="37"/>
      <c r="G205" s="37"/>
      <c r="H205" s="5"/>
      <c r="I205" s="5"/>
      <c r="J205" s="5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</row>
    <row r="206" spans="1:86" ht="27.75" x14ac:dyDescent="0.4">
      <c r="A206" s="36"/>
      <c r="B206" s="36"/>
      <c r="C206" s="48"/>
      <c r="D206" s="36"/>
      <c r="E206" s="48"/>
      <c r="F206" s="37"/>
      <c r="G206" s="37"/>
      <c r="H206" s="5"/>
      <c r="I206" s="5"/>
      <c r="J206" s="5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</row>
    <row r="207" spans="1:86" ht="27.75" x14ac:dyDescent="0.4">
      <c r="A207" s="36"/>
      <c r="B207" s="36"/>
      <c r="C207" s="48"/>
      <c r="D207" s="36"/>
      <c r="E207" s="48"/>
      <c r="F207" s="37"/>
      <c r="G207" s="37"/>
      <c r="H207" s="5"/>
      <c r="I207" s="5"/>
      <c r="J207" s="5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</row>
    <row r="208" spans="1:86" ht="27.75" x14ac:dyDescent="0.4">
      <c r="A208" s="36"/>
      <c r="B208" s="36"/>
      <c r="C208" s="48"/>
      <c r="D208" s="36"/>
      <c r="E208" s="48"/>
      <c r="F208" s="37"/>
      <c r="G208" s="37"/>
      <c r="H208" s="5"/>
      <c r="I208" s="5"/>
      <c r="J208" s="5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</row>
    <row r="209" spans="1:62" ht="27.75" x14ac:dyDescent="0.4">
      <c r="A209" s="36"/>
      <c r="B209" s="36"/>
      <c r="C209" s="48"/>
      <c r="D209" s="36"/>
      <c r="E209" s="48"/>
      <c r="F209" s="37"/>
      <c r="G209" s="37"/>
      <c r="H209" s="5"/>
      <c r="I209" s="5"/>
      <c r="J209" s="5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</row>
    <row r="210" spans="1:62" ht="27.75" x14ac:dyDescent="0.4">
      <c r="A210" s="36"/>
      <c r="B210" s="36"/>
      <c r="C210" s="48"/>
      <c r="D210" s="36"/>
      <c r="E210" s="48"/>
      <c r="F210" s="37"/>
      <c r="G210" s="37"/>
      <c r="H210" s="5"/>
      <c r="I210" s="5"/>
      <c r="J210" s="5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</row>
    <row r="211" spans="1:62" ht="27.75" x14ac:dyDescent="0.4">
      <c r="A211" s="36"/>
      <c r="B211" s="36"/>
      <c r="C211" s="48"/>
      <c r="D211" s="36"/>
      <c r="E211" s="48"/>
      <c r="F211" s="37"/>
      <c r="G211" s="37"/>
      <c r="H211" s="5"/>
      <c r="I211" s="5"/>
      <c r="J211" s="5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  <c r="BJ211" s="120"/>
    </row>
    <row r="212" spans="1:62" ht="27.75" x14ac:dyDescent="0.4">
      <c r="A212" s="36"/>
      <c r="B212" s="36"/>
      <c r="C212" s="48"/>
      <c r="D212" s="36"/>
      <c r="E212" s="48"/>
      <c r="F212" s="37"/>
      <c r="G212" s="37"/>
      <c r="H212" s="5"/>
      <c r="I212" s="5"/>
      <c r="J212" s="5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</row>
    <row r="213" spans="1:62" ht="27.75" x14ac:dyDescent="0.4">
      <c r="A213" s="36"/>
      <c r="B213" s="36"/>
      <c r="C213" s="48"/>
      <c r="D213" s="36"/>
      <c r="E213" s="48"/>
      <c r="F213" s="37"/>
      <c r="G213" s="37"/>
      <c r="H213" s="5"/>
      <c r="I213" s="5"/>
      <c r="J213" s="5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</row>
    <row r="214" spans="1:62" ht="27.75" x14ac:dyDescent="0.4">
      <c r="A214" s="36"/>
      <c r="B214" s="36"/>
      <c r="C214" s="48"/>
      <c r="D214" s="36"/>
      <c r="E214" s="48"/>
      <c r="F214" s="37"/>
      <c r="G214" s="37"/>
      <c r="H214" s="5"/>
      <c r="I214" s="5"/>
      <c r="J214" s="5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  <c r="BJ214" s="120"/>
    </row>
    <row r="215" spans="1:62" ht="27.75" x14ac:dyDescent="0.4">
      <c r="A215" s="36"/>
      <c r="B215" s="36"/>
      <c r="C215" s="48"/>
      <c r="D215" s="36"/>
      <c r="E215" s="48"/>
      <c r="F215" s="37"/>
      <c r="G215" s="37"/>
      <c r="H215" s="5"/>
      <c r="I215" s="5"/>
      <c r="J215" s="5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</row>
    <row r="216" spans="1:62" ht="27.75" x14ac:dyDescent="0.4">
      <c r="A216" s="36"/>
      <c r="B216" s="36"/>
      <c r="C216" s="48"/>
      <c r="D216" s="36"/>
      <c r="E216" s="48"/>
      <c r="F216" s="37"/>
      <c r="G216" s="37"/>
      <c r="H216" s="5"/>
      <c r="I216" s="5"/>
      <c r="J216" s="5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</row>
    <row r="217" spans="1:62" ht="27.75" x14ac:dyDescent="0.4">
      <c r="A217" s="36"/>
      <c r="B217" s="36"/>
      <c r="C217" s="48"/>
      <c r="D217" s="36"/>
      <c r="E217" s="48"/>
      <c r="F217" s="37"/>
      <c r="G217" s="37"/>
      <c r="H217" s="5"/>
      <c r="I217" s="5"/>
      <c r="J217" s="5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</row>
    <row r="218" spans="1:62" ht="27.75" x14ac:dyDescent="0.4">
      <c r="A218" s="36"/>
      <c r="B218" s="36"/>
      <c r="C218" s="48"/>
      <c r="D218" s="36"/>
      <c r="E218" s="48"/>
      <c r="F218" s="37"/>
      <c r="G218" s="37"/>
      <c r="H218" s="5"/>
      <c r="I218" s="5"/>
      <c r="J218" s="5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  <c r="BJ218" s="120"/>
    </row>
    <row r="219" spans="1:62" ht="27.75" x14ac:dyDescent="0.4">
      <c r="A219" s="36"/>
      <c r="B219" s="36"/>
      <c r="C219" s="48"/>
      <c r="D219" s="36"/>
      <c r="E219" s="48"/>
      <c r="F219" s="37"/>
      <c r="G219" s="37"/>
      <c r="H219" s="5"/>
      <c r="I219" s="5"/>
      <c r="J219" s="5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</row>
    <row r="220" spans="1:62" ht="27.75" x14ac:dyDescent="0.4">
      <c r="A220" s="36"/>
      <c r="B220" s="36"/>
      <c r="C220" s="48"/>
      <c r="D220" s="36"/>
      <c r="E220" s="48"/>
      <c r="F220" s="37"/>
      <c r="G220" s="37"/>
      <c r="H220" s="5"/>
      <c r="I220" s="5"/>
      <c r="J220" s="5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</row>
    <row r="221" spans="1:62" ht="27.75" x14ac:dyDescent="0.4">
      <c r="A221" s="36"/>
      <c r="B221" s="36"/>
      <c r="C221" s="48"/>
      <c r="D221" s="36"/>
      <c r="E221" s="48"/>
      <c r="F221" s="37"/>
      <c r="G221" s="37"/>
      <c r="H221" s="5"/>
      <c r="I221" s="5"/>
      <c r="J221" s="5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</row>
    <row r="222" spans="1:62" ht="27.75" x14ac:dyDescent="0.4">
      <c r="A222" s="36"/>
      <c r="B222" s="36"/>
      <c r="C222" s="48"/>
      <c r="D222" s="36"/>
      <c r="E222" s="48"/>
      <c r="F222" s="37"/>
      <c r="G222" s="37"/>
      <c r="H222" s="5"/>
      <c r="I222" s="5"/>
      <c r="J222" s="5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</row>
    <row r="223" spans="1:62" ht="27.75" x14ac:dyDescent="0.4">
      <c r="A223" s="36"/>
      <c r="B223" s="36"/>
      <c r="C223" s="48"/>
      <c r="D223" s="36"/>
      <c r="E223" s="48"/>
      <c r="F223" s="37"/>
      <c r="G223" s="37"/>
      <c r="H223" s="5"/>
      <c r="I223" s="5"/>
      <c r="J223" s="5"/>
      <c r="K223" s="5"/>
      <c r="L223" s="5"/>
      <c r="M223" s="38"/>
      <c r="N223" s="38"/>
      <c r="O223" s="38"/>
      <c r="P223" s="5"/>
      <c r="Q223" s="5"/>
      <c r="R223" s="5"/>
      <c r="S223" s="5"/>
      <c r="T223" s="38"/>
      <c r="U223" s="38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</row>
    <row r="224" spans="1:62" ht="27.75" x14ac:dyDescent="0.4">
      <c r="A224" s="36"/>
      <c r="B224" s="36"/>
      <c r="C224" s="48"/>
      <c r="D224" s="36"/>
      <c r="E224" s="48"/>
      <c r="F224" s="37"/>
      <c r="G224" s="37"/>
      <c r="H224" s="5"/>
      <c r="I224" s="5"/>
      <c r="J224" s="5"/>
      <c r="K224" s="5"/>
      <c r="L224" s="5"/>
      <c r="M224" s="38"/>
      <c r="N224" s="38"/>
      <c r="O224" s="38"/>
      <c r="P224" s="5"/>
      <c r="Q224" s="5"/>
      <c r="R224" s="5"/>
      <c r="S224" s="5"/>
      <c r="T224" s="38"/>
      <c r="U224" s="38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  <c r="BJ224" s="120"/>
    </row>
    <row r="225" spans="1:62" ht="27.75" x14ac:dyDescent="0.4">
      <c r="A225" s="36"/>
      <c r="B225" s="36"/>
      <c r="C225" s="48"/>
      <c r="D225" s="36"/>
      <c r="E225" s="48"/>
      <c r="F225" s="37"/>
      <c r="G225" s="37"/>
      <c r="H225" s="5"/>
      <c r="I225" s="5"/>
      <c r="J225" s="5"/>
      <c r="K225" s="5"/>
      <c r="L225" s="5"/>
      <c r="M225" s="38"/>
      <c r="N225" s="38"/>
      <c r="O225" s="38"/>
      <c r="P225" s="5"/>
      <c r="Q225" s="5"/>
      <c r="R225" s="5"/>
      <c r="S225" s="5"/>
      <c r="T225" s="38"/>
      <c r="U225" s="38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</row>
    <row r="226" spans="1:62" ht="27.75" x14ac:dyDescent="0.4">
      <c r="A226" s="36"/>
      <c r="B226" s="36"/>
      <c r="C226" s="48"/>
      <c r="D226" s="36"/>
      <c r="E226" s="48"/>
      <c r="F226" s="37"/>
      <c r="G226" s="37"/>
      <c r="H226" s="5"/>
      <c r="I226" s="5"/>
      <c r="J226" s="5"/>
      <c r="K226" s="5"/>
      <c r="L226" s="5"/>
      <c r="M226" s="38"/>
      <c r="N226" s="38"/>
      <c r="O226" s="38"/>
      <c r="P226" s="5"/>
      <c r="Q226" s="5"/>
      <c r="R226" s="5"/>
      <c r="S226" s="5"/>
      <c r="T226" s="38"/>
      <c r="U226" s="38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</row>
    <row r="227" spans="1:62" ht="27.75" x14ac:dyDescent="0.4">
      <c r="A227" s="36"/>
      <c r="B227" s="36"/>
      <c r="C227" s="48"/>
      <c r="D227" s="36"/>
      <c r="E227" s="48"/>
      <c r="F227" s="37"/>
      <c r="G227" s="37"/>
      <c r="H227" s="5"/>
      <c r="I227" s="5"/>
      <c r="J227" s="5"/>
      <c r="K227" s="5"/>
      <c r="L227" s="5"/>
      <c r="M227" s="38"/>
      <c r="N227" s="38"/>
      <c r="O227" s="38"/>
      <c r="P227" s="5"/>
      <c r="Q227" s="5"/>
      <c r="R227" s="5"/>
      <c r="S227" s="5"/>
      <c r="T227" s="38"/>
      <c r="U227" s="38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</row>
    <row r="228" spans="1:62" ht="27.75" x14ac:dyDescent="0.4">
      <c r="A228" s="36"/>
      <c r="B228" s="36"/>
      <c r="C228" s="48"/>
      <c r="D228" s="36"/>
      <c r="E228" s="48"/>
      <c r="F228" s="37"/>
      <c r="G228" s="37"/>
      <c r="H228" s="5"/>
      <c r="I228" s="5"/>
      <c r="J228" s="5"/>
      <c r="K228" s="5"/>
      <c r="L228" s="5"/>
      <c r="M228" s="38"/>
      <c r="N228" s="38"/>
      <c r="O228" s="38"/>
      <c r="P228" s="5"/>
      <c r="Q228" s="5"/>
      <c r="R228" s="5"/>
      <c r="S228" s="5"/>
      <c r="T228" s="38"/>
      <c r="U228" s="38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  <c r="BJ228" s="120"/>
    </row>
    <row r="229" spans="1:62" ht="27.75" x14ac:dyDescent="0.4">
      <c r="A229" s="36"/>
      <c r="B229" s="36"/>
      <c r="C229" s="48"/>
      <c r="D229" s="36"/>
      <c r="E229" s="48"/>
      <c r="F229" s="37"/>
      <c r="G229" s="37"/>
      <c r="H229" s="5"/>
      <c r="I229" s="5"/>
      <c r="J229" s="5"/>
      <c r="K229" s="5"/>
      <c r="L229" s="5"/>
      <c r="M229" s="38"/>
      <c r="N229" s="38"/>
      <c r="O229" s="38"/>
      <c r="P229" s="5"/>
      <c r="Q229" s="5"/>
      <c r="R229" s="5"/>
      <c r="S229" s="5"/>
      <c r="T229" s="38"/>
      <c r="U229" s="38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</row>
    <row r="230" spans="1:62" ht="27.75" x14ac:dyDescent="0.4">
      <c r="A230" s="36"/>
      <c r="B230" s="36"/>
      <c r="C230" s="48"/>
      <c r="D230" s="36"/>
      <c r="E230" s="48"/>
      <c r="F230" s="37"/>
      <c r="G230" s="37"/>
      <c r="H230" s="5"/>
      <c r="I230" s="5"/>
      <c r="J230" s="5"/>
      <c r="K230" s="5"/>
      <c r="L230" s="5"/>
      <c r="M230" s="38"/>
      <c r="N230" s="38"/>
      <c r="O230" s="38"/>
      <c r="P230" s="5"/>
      <c r="Q230" s="5"/>
      <c r="R230" s="5"/>
      <c r="S230" s="5"/>
      <c r="T230" s="38"/>
      <c r="U230" s="38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  <c r="BJ230" s="120"/>
    </row>
    <row r="231" spans="1:62" ht="27.75" x14ac:dyDescent="0.4">
      <c r="A231" s="36"/>
      <c r="B231" s="36"/>
      <c r="C231" s="48"/>
      <c r="D231" s="36"/>
      <c r="E231" s="48"/>
      <c r="F231" s="37"/>
      <c r="G231" s="37"/>
      <c r="H231" s="5"/>
      <c r="I231" s="5"/>
      <c r="J231" s="5"/>
      <c r="K231" s="5"/>
      <c r="L231" s="5"/>
      <c r="M231" s="38"/>
      <c r="N231" s="38"/>
      <c r="O231" s="38"/>
      <c r="P231" s="5"/>
      <c r="Q231" s="5"/>
      <c r="R231" s="5"/>
      <c r="S231" s="5"/>
      <c r="T231" s="38"/>
      <c r="U231" s="38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</row>
    <row r="232" spans="1:62" ht="27.75" x14ac:dyDescent="0.4">
      <c r="A232" s="36"/>
      <c r="B232" s="36"/>
      <c r="C232" s="48"/>
      <c r="D232" s="36"/>
      <c r="E232" s="48"/>
      <c r="F232" s="37"/>
      <c r="G232" s="37"/>
      <c r="H232" s="5"/>
      <c r="I232" s="5"/>
      <c r="J232" s="5"/>
      <c r="K232" s="5"/>
      <c r="L232" s="5"/>
      <c r="M232" s="38"/>
      <c r="N232" s="38"/>
      <c r="O232" s="38"/>
      <c r="P232" s="5"/>
      <c r="Q232" s="5"/>
      <c r="R232" s="5"/>
      <c r="S232" s="5"/>
      <c r="T232" s="38"/>
      <c r="U232" s="38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</row>
    <row r="233" spans="1:62" ht="27.75" x14ac:dyDescent="0.4">
      <c r="A233" s="36"/>
      <c r="B233" s="36"/>
      <c r="C233" s="48"/>
      <c r="D233" s="36"/>
      <c r="E233" s="48"/>
      <c r="F233" s="37"/>
      <c r="G233" s="37"/>
      <c r="H233" s="5"/>
      <c r="I233" s="5"/>
      <c r="J233" s="5"/>
      <c r="K233" s="5"/>
      <c r="L233" s="5"/>
      <c r="M233" s="38"/>
      <c r="N233" s="38"/>
      <c r="O233" s="38"/>
      <c r="P233" s="5"/>
      <c r="Q233" s="5"/>
      <c r="R233" s="5"/>
      <c r="S233" s="5"/>
      <c r="T233" s="38"/>
      <c r="U233" s="38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</row>
    <row r="234" spans="1:62" ht="27.75" x14ac:dyDescent="0.4">
      <c r="A234" s="36"/>
      <c r="B234" s="36"/>
      <c r="C234" s="48"/>
      <c r="D234" s="36"/>
      <c r="E234" s="48"/>
      <c r="F234" s="37"/>
      <c r="G234" s="37"/>
      <c r="H234" s="5"/>
      <c r="I234" s="5"/>
      <c r="J234" s="5"/>
      <c r="K234" s="5"/>
      <c r="L234" s="5"/>
      <c r="M234" s="38"/>
      <c r="N234" s="38"/>
      <c r="O234" s="38"/>
      <c r="P234" s="5"/>
      <c r="Q234" s="5"/>
      <c r="R234" s="5"/>
      <c r="S234" s="5"/>
      <c r="T234" s="38"/>
      <c r="U234" s="38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</row>
    <row r="235" spans="1:62" ht="27.75" x14ac:dyDescent="0.4">
      <c r="A235" s="36"/>
      <c r="B235" s="36"/>
      <c r="C235" s="48"/>
      <c r="D235" s="36"/>
      <c r="E235" s="48"/>
      <c r="F235" s="37"/>
      <c r="G235" s="37"/>
      <c r="H235" s="5"/>
      <c r="I235" s="5"/>
      <c r="J235" s="5"/>
      <c r="K235" s="5"/>
      <c r="L235" s="5"/>
      <c r="M235" s="38"/>
      <c r="N235" s="38"/>
      <c r="O235" s="38"/>
      <c r="P235" s="5"/>
      <c r="Q235" s="5"/>
      <c r="R235" s="5"/>
      <c r="S235" s="5"/>
      <c r="T235" s="38"/>
      <c r="U235" s="38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</row>
    <row r="236" spans="1:62" ht="27.75" x14ac:dyDescent="0.4">
      <c r="A236" s="36"/>
      <c r="B236" s="36"/>
      <c r="C236" s="48"/>
      <c r="D236" s="36"/>
      <c r="E236" s="48"/>
      <c r="F236" s="37"/>
      <c r="G236" s="37"/>
      <c r="H236" s="5"/>
      <c r="I236" s="5"/>
      <c r="J236" s="5"/>
      <c r="K236" s="5"/>
      <c r="L236" s="5"/>
      <c r="M236" s="38"/>
      <c r="N236" s="38"/>
      <c r="O236" s="38"/>
      <c r="P236" s="5"/>
      <c r="Q236" s="5"/>
      <c r="R236" s="5"/>
      <c r="S236" s="5"/>
      <c r="T236" s="38"/>
      <c r="U236" s="38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</row>
    <row r="237" spans="1:62" ht="27.75" x14ac:dyDescent="0.4">
      <c r="A237" s="36"/>
      <c r="B237" s="36"/>
      <c r="C237" s="48"/>
      <c r="D237" s="36"/>
      <c r="E237" s="48"/>
      <c r="F237" s="37"/>
      <c r="G237" s="37"/>
      <c r="H237" s="5"/>
      <c r="I237" s="5"/>
      <c r="J237" s="5"/>
      <c r="K237" s="5"/>
      <c r="L237" s="5"/>
      <c r="M237" s="38"/>
      <c r="N237" s="38"/>
      <c r="O237" s="38"/>
      <c r="P237" s="5"/>
      <c r="Q237" s="5"/>
      <c r="R237" s="5"/>
      <c r="S237" s="5"/>
      <c r="T237" s="38"/>
      <c r="U237" s="38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</row>
    <row r="238" spans="1:62" ht="27.75" x14ac:dyDescent="0.4">
      <c r="A238" s="36"/>
      <c r="B238" s="36"/>
      <c r="C238" s="48"/>
      <c r="D238" s="36"/>
      <c r="E238" s="48"/>
      <c r="F238" s="37"/>
      <c r="G238" s="37"/>
      <c r="H238" s="5"/>
      <c r="I238" s="5"/>
      <c r="J238" s="5"/>
      <c r="K238" s="5"/>
      <c r="L238" s="5"/>
      <c r="M238" s="38"/>
      <c r="N238" s="38"/>
      <c r="O238" s="38"/>
      <c r="P238" s="5"/>
      <c r="Q238" s="5"/>
      <c r="R238" s="5"/>
      <c r="S238" s="5"/>
      <c r="T238" s="38"/>
      <c r="U238" s="38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</row>
    <row r="239" spans="1:62" ht="27.75" x14ac:dyDescent="0.4">
      <c r="A239" s="36"/>
      <c r="B239" s="36"/>
      <c r="C239" s="48"/>
      <c r="D239" s="36"/>
      <c r="E239" s="48"/>
      <c r="F239" s="37"/>
      <c r="G239" s="37"/>
      <c r="H239" s="5"/>
      <c r="I239" s="5"/>
      <c r="J239" s="5"/>
      <c r="K239" s="5"/>
      <c r="L239" s="5"/>
      <c r="M239" s="38"/>
      <c r="N239" s="38"/>
      <c r="O239" s="38"/>
      <c r="P239" s="5"/>
      <c r="Q239" s="5"/>
      <c r="R239" s="5"/>
      <c r="S239" s="5"/>
      <c r="T239" s="38"/>
      <c r="U239" s="38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</row>
    <row r="240" spans="1:62" ht="27.75" x14ac:dyDescent="0.4">
      <c r="A240" s="36"/>
      <c r="B240" s="36"/>
      <c r="C240" s="48"/>
      <c r="D240" s="36"/>
      <c r="E240" s="48"/>
      <c r="F240" s="37"/>
      <c r="G240" s="37"/>
      <c r="H240" s="5"/>
      <c r="I240" s="5"/>
      <c r="J240" s="5"/>
      <c r="K240" s="5"/>
      <c r="L240" s="5"/>
      <c r="M240" s="38"/>
      <c r="N240" s="38"/>
      <c r="O240" s="38"/>
      <c r="P240" s="5"/>
      <c r="Q240" s="5"/>
      <c r="R240" s="5"/>
      <c r="S240" s="5"/>
      <c r="T240" s="38"/>
      <c r="U240" s="38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</row>
    <row r="241" spans="1:62" ht="27.75" x14ac:dyDescent="0.4">
      <c r="A241" s="36"/>
      <c r="B241" s="36"/>
      <c r="C241" s="48"/>
      <c r="D241" s="36"/>
      <c r="E241" s="48"/>
      <c r="F241" s="37"/>
      <c r="G241" s="37"/>
      <c r="H241" s="5"/>
      <c r="I241" s="5"/>
      <c r="J241" s="5"/>
      <c r="K241" s="5"/>
      <c r="L241" s="5"/>
      <c r="M241" s="38"/>
      <c r="N241" s="38"/>
      <c r="O241" s="38"/>
      <c r="P241" s="5"/>
      <c r="Q241" s="5"/>
      <c r="R241" s="5"/>
      <c r="S241" s="5"/>
      <c r="T241" s="38"/>
      <c r="U241" s="38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</row>
    <row r="242" spans="1:62" ht="27.75" x14ac:dyDescent="0.4">
      <c r="A242" s="36"/>
      <c r="B242" s="36"/>
      <c r="C242" s="48"/>
      <c r="D242" s="36"/>
      <c r="E242" s="48"/>
      <c r="F242" s="37"/>
      <c r="G242" s="37"/>
      <c r="H242" s="5"/>
      <c r="I242" s="5"/>
      <c r="J242" s="5"/>
      <c r="K242" s="5"/>
      <c r="L242" s="5"/>
      <c r="M242" s="38"/>
      <c r="N242" s="38"/>
      <c r="O242" s="38"/>
      <c r="P242" s="5"/>
      <c r="Q242" s="5"/>
      <c r="R242" s="5"/>
      <c r="S242" s="5"/>
      <c r="T242" s="38"/>
      <c r="U242" s="38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</row>
    <row r="243" spans="1:62" ht="27.75" x14ac:dyDescent="0.4">
      <c r="A243" s="36"/>
      <c r="B243" s="36"/>
      <c r="C243" s="48"/>
      <c r="D243" s="36"/>
      <c r="E243" s="48"/>
      <c r="F243" s="37"/>
      <c r="G243" s="37"/>
      <c r="H243" s="5"/>
      <c r="I243" s="5"/>
      <c r="J243" s="5"/>
      <c r="K243" s="5"/>
      <c r="L243" s="5"/>
      <c r="M243" s="38"/>
      <c r="N243" s="38"/>
      <c r="O243" s="38"/>
      <c r="P243" s="5"/>
      <c r="Q243" s="5"/>
      <c r="R243" s="5"/>
      <c r="S243" s="5"/>
      <c r="T243" s="38"/>
      <c r="U243" s="38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</row>
    <row r="244" spans="1:62" ht="27.75" x14ac:dyDescent="0.4">
      <c r="A244" s="36"/>
      <c r="B244" s="36"/>
      <c r="C244" s="48"/>
      <c r="D244" s="36"/>
      <c r="E244" s="48"/>
      <c r="F244" s="37"/>
      <c r="G244" s="37"/>
      <c r="H244" s="5"/>
      <c r="I244" s="5"/>
      <c r="J244" s="5"/>
      <c r="K244" s="5"/>
      <c r="L244" s="5"/>
      <c r="M244" s="38"/>
      <c r="N244" s="38"/>
      <c r="O244" s="38"/>
      <c r="P244" s="5"/>
      <c r="Q244" s="5"/>
      <c r="R244" s="5"/>
      <c r="S244" s="5"/>
      <c r="T244" s="38"/>
      <c r="U244" s="38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</row>
    <row r="245" spans="1:62" ht="27.75" x14ac:dyDescent="0.4">
      <c r="A245" s="36"/>
      <c r="B245" s="36"/>
      <c r="C245" s="48"/>
      <c r="D245" s="36"/>
      <c r="E245" s="48"/>
      <c r="F245" s="37"/>
      <c r="G245" s="37"/>
      <c r="H245" s="5"/>
      <c r="I245" s="5"/>
      <c r="J245" s="5"/>
      <c r="K245" s="5"/>
      <c r="L245" s="5"/>
      <c r="M245" s="38"/>
      <c r="N245" s="38"/>
      <c r="O245" s="38"/>
      <c r="P245" s="5"/>
      <c r="Q245" s="5"/>
      <c r="R245" s="5"/>
      <c r="S245" s="5"/>
      <c r="T245" s="38"/>
      <c r="U245" s="38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</row>
    <row r="246" spans="1:62" ht="27.75" x14ac:dyDescent="0.4">
      <c r="A246" s="36"/>
      <c r="B246" s="36"/>
      <c r="C246" s="48"/>
      <c r="D246" s="36"/>
      <c r="E246" s="48"/>
      <c r="F246" s="37"/>
      <c r="G246" s="37"/>
      <c r="H246" s="5"/>
      <c r="I246" s="5"/>
      <c r="J246" s="5"/>
      <c r="K246" s="5"/>
      <c r="L246" s="5"/>
      <c r="M246" s="38"/>
      <c r="N246" s="38"/>
      <c r="O246" s="38"/>
      <c r="P246" s="5"/>
      <c r="Q246" s="5"/>
      <c r="R246" s="5"/>
      <c r="S246" s="5"/>
      <c r="T246" s="38"/>
      <c r="U246" s="38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</row>
    <row r="247" spans="1:62" ht="27.75" x14ac:dyDescent="0.4">
      <c r="A247" s="36"/>
      <c r="B247" s="36"/>
      <c r="C247" s="48"/>
      <c r="D247" s="36"/>
      <c r="E247" s="48"/>
      <c r="F247" s="37"/>
      <c r="G247" s="37"/>
      <c r="H247" s="5"/>
      <c r="I247" s="5"/>
      <c r="J247" s="5"/>
      <c r="K247" s="5"/>
      <c r="L247" s="5"/>
      <c r="M247" s="38"/>
      <c r="N247" s="38"/>
      <c r="O247" s="38"/>
      <c r="P247" s="5"/>
      <c r="Q247" s="5"/>
      <c r="R247" s="5"/>
      <c r="S247" s="5"/>
      <c r="T247" s="38"/>
      <c r="U247" s="38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</row>
    <row r="248" spans="1:62" ht="27.75" x14ac:dyDescent="0.4">
      <c r="A248" s="36"/>
      <c r="B248" s="36"/>
      <c r="C248" s="48"/>
      <c r="D248" s="36"/>
      <c r="E248" s="48"/>
      <c r="F248" s="37"/>
      <c r="G248" s="37"/>
      <c r="H248" s="5"/>
      <c r="I248" s="5"/>
      <c r="J248" s="5"/>
      <c r="K248" s="5"/>
      <c r="L248" s="5"/>
      <c r="M248" s="38"/>
      <c r="N248" s="38"/>
      <c r="O248" s="38"/>
      <c r="P248" s="5"/>
      <c r="Q248" s="5"/>
      <c r="R248" s="5"/>
      <c r="S248" s="5"/>
      <c r="T248" s="38"/>
      <c r="U248" s="38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</row>
    <row r="249" spans="1:62" ht="27.75" x14ac:dyDescent="0.4">
      <c r="A249" s="36"/>
      <c r="B249" s="36"/>
      <c r="C249" s="48"/>
      <c r="D249" s="36"/>
      <c r="E249" s="48"/>
      <c r="F249" s="37"/>
      <c r="G249" s="37"/>
      <c r="H249" s="5"/>
      <c r="I249" s="5"/>
      <c r="J249" s="5"/>
      <c r="K249" s="5"/>
      <c r="L249" s="5"/>
      <c r="M249" s="38"/>
      <c r="N249" s="38"/>
      <c r="O249" s="38"/>
      <c r="P249" s="5"/>
      <c r="Q249" s="5"/>
      <c r="R249" s="5"/>
      <c r="S249" s="5"/>
      <c r="T249" s="38"/>
      <c r="U249" s="38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</row>
    <row r="250" spans="1:62" ht="27.75" x14ac:dyDescent="0.4">
      <c r="A250" s="36"/>
      <c r="B250" s="36"/>
      <c r="C250" s="48"/>
      <c r="D250" s="36"/>
      <c r="E250" s="48"/>
      <c r="F250" s="37"/>
      <c r="G250" s="37"/>
      <c r="H250" s="5"/>
      <c r="I250" s="5"/>
      <c r="J250" s="5"/>
      <c r="K250" s="5"/>
      <c r="L250" s="5"/>
      <c r="M250" s="38"/>
      <c r="N250" s="38"/>
      <c r="O250" s="38"/>
      <c r="P250" s="5"/>
      <c r="Q250" s="5"/>
      <c r="R250" s="5"/>
      <c r="S250" s="5"/>
      <c r="T250" s="38"/>
      <c r="U250" s="38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</row>
    <row r="251" spans="1:62" ht="27.75" x14ac:dyDescent="0.4">
      <c r="A251" s="36"/>
      <c r="B251" s="36"/>
      <c r="C251" s="48"/>
      <c r="D251" s="36"/>
      <c r="E251" s="48"/>
      <c r="F251" s="37"/>
      <c r="G251" s="37"/>
      <c r="H251" s="5"/>
      <c r="I251" s="5"/>
      <c r="J251" s="5"/>
      <c r="K251" s="5"/>
      <c r="L251" s="5"/>
      <c r="M251" s="38"/>
      <c r="N251" s="38"/>
      <c r="O251" s="38"/>
      <c r="P251" s="5"/>
      <c r="Q251" s="5"/>
      <c r="R251" s="5"/>
      <c r="S251" s="5"/>
      <c r="T251" s="38"/>
      <c r="U251" s="38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</row>
    <row r="252" spans="1:62" ht="27.75" x14ac:dyDescent="0.4">
      <c r="A252" s="36"/>
      <c r="B252" s="36"/>
      <c r="C252" s="48"/>
      <c r="D252" s="36"/>
      <c r="E252" s="48"/>
      <c r="F252" s="37"/>
      <c r="G252" s="37"/>
      <c r="H252" s="5"/>
      <c r="I252" s="5"/>
      <c r="J252" s="5"/>
      <c r="K252" s="5"/>
      <c r="L252" s="5"/>
      <c r="M252" s="38"/>
      <c r="N252" s="38"/>
      <c r="O252" s="38"/>
      <c r="P252" s="5"/>
      <c r="Q252" s="5"/>
      <c r="R252" s="5"/>
      <c r="S252" s="5"/>
      <c r="T252" s="38"/>
      <c r="U252" s="38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</row>
    <row r="253" spans="1:62" ht="27.75" x14ac:dyDescent="0.4">
      <c r="A253" s="36"/>
      <c r="B253" s="36"/>
      <c r="C253" s="48"/>
      <c r="D253" s="36"/>
      <c r="E253" s="48"/>
      <c r="F253" s="37"/>
      <c r="G253" s="37"/>
      <c r="H253" s="5"/>
      <c r="I253" s="5"/>
      <c r="J253" s="5"/>
      <c r="K253" s="5"/>
      <c r="L253" s="5"/>
      <c r="M253" s="38"/>
      <c r="N253" s="38"/>
      <c r="O253" s="38"/>
      <c r="P253" s="5"/>
      <c r="Q253" s="5"/>
      <c r="R253" s="5"/>
      <c r="S253" s="5"/>
      <c r="T253" s="38"/>
      <c r="U253" s="38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</row>
    <row r="254" spans="1:62" ht="27.75" x14ac:dyDescent="0.4">
      <c r="A254" s="36"/>
      <c r="B254" s="36"/>
      <c r="C254" s="48"/>
      <c r="D254" s="36"/>
      <c r="E254" s="48"/>
      <c r="F254" s="37"/>
      <c r="G254" s="37"/>
      <c r="H254" s="5"/>
      <c r="I254" s="5"/>
      <c r="J254" s="5"/>
      <c r="K254" s="5"/>
      <c r="L254" s="5"/>
      <c r="M254" s="38"/>
      <c r="N254" s="38"/>
      <c r="O254" s="38"/>
      <c r="P254" s="5"/>
      <c r="Q254" s="5"/>
      <c r="R254" s="5"/>
      <c r="S254" s="5"/>
      <c r="T254" s="38"/>
      <c r="U254" s="38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</row>
    <row r="255" spans="1:62" ht="27.75" x14ac:dyDescent="0.4">
      <c r="A255" s="36"/>
      <c r="B255" s="36"/>
      <c r="C255" s="48"/>
      <c r="D255" s="36"/>
      <c r="E255" s="48"/>
      <c r="F255" s="37"/>
      <c r="G255" s="37"/>
      <c r="H255" s="5"/>
      <c r="I255" s="5"/>
      <c r="J255" s="5"/>
      <c r="K255" s="5"/>
      <c r="L255" s="5"/>
      <c r="M255" s="38"/>
      <c r="N255" s="38"/>
      <c r="O255" s="38"/>
      <c r="P255" s="5"/>
      <c r="Q255" s="5"/>
      <c r="R255" s="5"/>
      <c r="S255" s="5"/>
      <c r="T255" s="38"/>
      <c r="U255" s="38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</row>
    <row r="256" spans="1:62" ht="27.75" x14ac:dyDescent="0.4">
      <c r="A256" s="36"/>
      <c r="B256" s="36"/>
      <c r="C256" s="48"/>
      <c r="D256" s="36"/>
      <c r="E256" s="48"/>
      <c r="F256" s="37"/>
      <c r="G256" s="37"/>
      <c r="H256" s="5"/>
      <c r="I256" s="5"/>
      <c r="J256" s="5"/>
      <c r="K256" s="5"/>
      <c r="L256" s="5"/>
      <c r="M256" s="38"/>
      <c r="N256" s="38"/>
      <c r="O256" s="38"/>
      <c r="P256" s="5"/>
      <c r="Q256" s="5"/>
      <c r="R256" s="5"/>
      <c r="S256" s="5"/>
      <c r="T256" s="38"/>
      <c r="U256" s="38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</row>
    <row r="257" spans="1:62" ht="27.75" x14ac:dyDescent="0.4">
      <c r="A257" s="36"/>
      <c r="B257" s="36"/>
      <c r="C257" s="48"/>
      <c r="D257" s="36"/>
      <c r="E257" s="48"/>
      <c r="F257" s="37"/>
      <c r="G257" s="37"/>
      <c r="H257" s="5"/>
      <c r="I257" s="5"/>
      <c r="J257" s="5"/>
      <c r="K257" s="5"/>
      <c r="L257" s="5"/>
      <c r="M257" s="38"/>
      <c r="N257" s="38"/>
      <c r="O257" s="38"/>
      <c r="P257" s="5"/>
      <c r="Q257" s="5"/>
      <c r="R257" s="5"/>
      <c r="S257" s="5"/>
      <c r="T257" s="38"/>
      <c r="U257" s="38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  <c r="BJ257" s="120"/>
    </row>
    <row r="258" spans="1:62" ht="27.75" x14ac:dyDescent="0.4">
      <c r="A258" s="36"/>
      <c r="B258" s="36"/>
      <c r="C258" s="48"/>
      <c r="D258" s="36"/>
      <c r="E258" s="48"/>
      <c r="F258" s="37"/>
      <c r="G258" s="37"/>
      <c r="H258" s="5"/>
      <c r="I258" s="5"/>
      <c r="J258" s="5"/>
      <c r="K258" s="5"/>
      <c r="L258" s="5"/>
      <c r="M258" s="38"/>
      <c r="N258" s="38"/>
      <c r="O258" s="38"/>
      <c r="P258" s="5"/>
      <c r="Q258" s="5"/>
      <c r="R258" s="5"/>
      <c r="S258" s="5"/>
      <c r="T258" s="38"/>
      <c r="U258" s="38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</row>
    <row r="259" spans="1:62" ht="27.75" x14ac:dyDescent="0.4">
      <c r="A259" s="36"/>
      <c r="B259" s="36"/>
      <c r="C259" s="48"/>
      <c r="D259" s="36"/>
      <c r="E259" s="48"/>
      <c r="F259" s="37"/>
      <c r="G259" s="37"/>
      <c r="H259" s="5"/>
      <c r="I259" s="5"/>
      <c r="J259" s="5"/>
      <c r="K259" s="5"/>
      <c r="L259" s="5"/>
      <c r="M259" s="38"/>
      <c r="N259" s="38"/>
      <c r="O259" s="38"/>
      <c r="P259" s="5"/>
      <c r="Q259" s="5"/>
      <c r="R259" s="5"/>
      <c r="S259" s="5"/>
      <c r="T259" s="38"/>
      <c r="U259" s="38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</row>
    <row r="260" spans="1:62" ht="27.75" x14ac:dyDescent="0.4">
      <c r="A260" s="36"/>
      <c r="B260" s="36"/>
      <c r="C260" s="48"/>
      <c r="D260" s="36"/>
      <c r="E260" s="48"/>
      <c r="F260" s="37"/>
      <c r="G260" s="37"/>
      <c r="H260" s="5"/>
      <c r="I260" s="5"/>
      <c r="J260" s="5"/>
      <c r="K260" s="5"/>
      <c r="L260" s="5"/>
      <c r="M260" s="38"/>
      <c r="N260" s="38"/>
      <c r="O260" s="38"/>
      <c r="P260" s="5"/>
      <c r="Q260" s="5"/>
      <c r="R260" s="5"/>
      <c r="S260" s="5"/>
      <c r="T260" s="38"/>
      <c r="U260" s="38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</row>
    <row r="261" spans="1:62" ht="27.75" x14ac:dyDescent="0.4">
      <c r="A261" s="36"/>
      <c r="B261" s="36"/>
      <c r="C261" s="48"/>
      <c r="D261" s="36"/>
      <c r="E261" s="48"/>
      <c r="F261" s="37"/>
      <c r="G261" s="37"/>
      <c r="H261" s="5"/>
      <c r="I261" s="5"/>
      <c r="J261" s="5"/>
      <c r="K261" s="5"/>
      <c r="L261" s="5"/>
      <c r="M261" s="38"/>
      <c r="N261" s="38"/>
      <c r="O261" s="38"/>
      <c r="P261" s="5"/>
      <c r="Q261" s="5"/>
      <c r="R261" s="5"/>
      <c r="S261" s="5"/>
      <c r="T261" s="38"/>
      <c r="U261" s="38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  <c r="BJ261" s="120"/>
    </row>
    <row r="262" spans="1:62" ht="27.75" x14ac:dyDescent="0.4">
      <c r="A262" s="36"/>
      <c r="B262" s="36"/>
      <c r="C262" s="48"/>
      <c r="D262" s="36"/>
      <c r="E262" s="48"/>
      <c r="F262" s="37"/>
      <c r="G262" s="37"/>
      <c r="H262" s="5"/>
      <c r="I262" s="5"/>
      <c r="J262" s="5"/>
      <c r="K262" s="5"/>
      <c r="L262" s="5"/>
      <c r="M262" s="38"/>
      <c r="N262" s="38"/>
      <c r="O262" s="38"/>
      <c r="P262" s="5"/>
      <c r="Q262" s="5"/>
      <c r="R262" s="5"/>
      <c r="S262" s="5"/>
      <c r="T262" s="38"/>
      <c r="U262" s="38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</row>
    <row r="263" spans="1:62" ht="27.75" x14ac:dyDescent="0.4">
      <c r="A263" s="36"/>
      <c r="B263" s="36"/>
      <c r="C263" s="48"/>
      <c r="D263" s="36"/>
      <c r="E263" s="48"/>
      <c r="F263" s="37"/>
      <c r="G263" s="37"/>
      <c r="H263" s="5"/>
      <c r="I263" s="5"/>
      <c r="J263" s="5"/>
      <c r="K263" s="5"/>
      <c r="L263" s="5"/>
      <c r="M263" s="38"/>
      <c r="N263" s="38"/>
      <c r="O263" s="38"/>
      <c r="P263" s="5"/>
      <c r="Q263" s="5"/>
      <c r="R263" s="5"/>
      <c r="S263" s="5"/>
      <c r="T263" s="38"/>
      <c r="U263" s="38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</row>
    <row r="264" spans="1:62" ht="27.75" x14ac:dyDescent="0.4">
      <c r="A264" s="36"/>
      <c r="B264" s="36"/>
      <c r="C264" s="48"/>
      <c r="D264" s="36"/>
      <c r="E264" s="48"/>
      <c r="F264" s="37"/>
      <c r="G264" s="37"/>
      <c r="H264" s="5"/>
      <c r="I264" s="5"/>
      <c r="J264" s="5"/>
      <c r="K264" s="5"/>
      <c r="L264" s="5"/>
      <c r="M264" s="38"/>
      <c r="N264" s="38"/>
      <c r="O264" s="38"/>
      <c r="P264" s="5"/>
      <c r="Q264" s="5"/>
      <c r="R264" s="5"/>
      <c r="S264" s="5"/>
      <c r="T264" s="38"/>
      <c r="U264" s="38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  <c r="BJ264" s="120"/>
    </row>
    <row r="265" spans="1:62" ht="27.75" x14ac:dyDescent="0.4">
      <c r="A265" s="36"/>
      <c r="B265" s="36"/>
      <c r="C265" s="48"/>
      <c r="D265" s="36"/>
      <c r="E265" s="48"/>
      <c r="F265" s="37"/>
      <c r="G265" s="37"/>
      <c r="H265" s="5"/>
      <c r="I265" s="5"/>
      <c r="J265" s="5"/>
      <c r="K265" s="5"/>
      <c r="L265" s="5"/>
      <c r="M265" s="38"/>
      <c r="N265" s="38"/>
      <c r="O265" s="38"/>
      <c r="P265" s="5"/>
      <c r="Q265" s="5"/>
      <c r="R265" s="5"/>
      <c r="S265" s="5"/>
      <c r="T265" s="38"/>
      <c r="U265" s="38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  <c r="BJ265" s="120"/>
    </row>
    <row r="266" spans="1:62" ht="27.75" x14ac:dyDescent="0.4">
      <c r="A266" s="36"/>
      <c r="B266" s="36"/>
      <c r="C266" s="48"/>
      <c r="D266" s="36"/>
      <c r="E266" s="48"/>
      <c r="F266" s="37"/>
      <c r="G266" s="37"/>
      <c r="H266" s="5"/>
      <c r="I266" s="5"/>
      <c r="J266" s="5"/>
      <c r="K266" s="5"/>
      <c r="L266" s="5"/>
      <c r="M266" s="38"/>
      <c r="N266" s="38"/>
      <c r="O266" s="38"/>
      <c r="P266" s="5"/>
      <c r="Q266" s="5"/>
      <c r="R266" s="5"/>
      <c r="S266" s="5"/>
      <c r="T266" s="38"/>
      <c r="U266" s="38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</row>
    <row r="267" spans="1:62" ht="27.75" x14ac:dyDescent="0.4">
      <c r="A267" s="36"/>
      <c r="B267" s="36"/>
      <c r="C267" s="48"/>
      <c r="D267" s="36"/>
      <c r="E267" s="48"/>
      <c r="F267" s="37"/>
      <c r="G267" s="37"/>
      <c r="H267" s="5"/>
      <c r="I267" s="5"/>
      <c r="J267" s="5"/>
      <c r="K267" s="5"/>
      <c r="L267" s="5"/>
      <c r="M267" s="38"/>
      <c r="N267" s="38"/>
      <c r="O267" s="38"/>
      <c r="P267" s="5"/>
      <c r="Q267" s="5"/>
      <c r="R267" s="5"/>
      <c r="S267" s="5"/>
      <c r="T267" s="38"/>
      <c r="U267" s="38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</row>
    <row r="268" spans="1:62" ht="27.75" x14ac:dyDescent="0.4">
      <c r="A268" s="36"/>
      <c r="B268" s="36"/>
      <c r="C268" s="48"/>
      <c r="D268" s="36"/>
      <c r="E268" s="48"/>
      <c r="F268" s="37"/>
      <c r="G268" s="37"/>
      <c r="H268" s="5"/>
      <c r="I268" s="5"/>
      <c r="J268" s="5"/>
      <c r="K268" s="5"/>
      <c r="L268" s="5"/>
      <c r="M268" s="38"/>
      <c r="N268" s="38"/>
      <c r="O268" s="38"/>
      <c r="P268" s="5"/>
      <c r="Q268" s="5"/>
      <c r="R268" s="5"/>
      <c r="S268" s="5"/>
      <c r="T268" s="38"/>
      <c r="U268" s="38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  <c r="BJ268" s="120"/>
    </row>
    <row r="269" spans="1:62" ht="27.75" x14ac:dyDescent="0.4">
      <c r="A269" s="36"/>
      <c r="B269" s="36"/>
      <c r="C269" s="48"/>
      <c r="D269" s="36"/>
      <c r="E269" s="48"/>
      <c r="F269" s="37"/>
      <c r="G269" s="37"/>
      <c r="H269" s="5"/>
      <c r="I269" s="5"/>
      <c r="J269" s="5"/>
      <c r="K269" s="5"/>
      <c r="L269" s="5"/>
      <c r="M269" s="38"/>
      <c r="N269" s="38"/>
      <c r="O269" s="38"/>
      <c r="P269" s="5"/>
      <c r="Q269" s="5"/>
      <c r="R269" s="5"/>
      <c r="S269" s="5"/>
      <c r="T269" s="38"/>
      <c r="U269" s="38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</row>
    <row r="270" spans="1:62" ht="27.75" x14ac:dyDescent="0.4">
      <c r="A270" s="36"/>
      <c r="B270" s="36"/>
      <c r="C270" s="48"/>
      <c r="D270" s="36"/>
      <c r="E270" s="48"/>
      <c r="F270" s="37"/>
      <c r="G270" s="37"/>
      <c r="H270" s="5"/>
      <c r="I270" s="5"/>
      <c r="J270" s="5"/>
      <c r="K270" s="5"/>
      <c r="L270" s="5"/>
      <c r="M270" s="38"/>
      <c r="N270" s="38"/>
      <c r="O270" s="38"/>
      <c r="P270" s="5"/>
      <c r="Q270" s="5"/>
      <c r="R270" s="5"/>
      <c r="S270" s="5"/>
      <c r="T270" s="38"/>
      <c r="U270" s="38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</row>
    <row r="271" spans="1:62" ht="27.75" x14ac:dyDescent="0.4">
      <c r="A271" s="36"/>
      <c r="B271" s="36"/>
      <c r="C271" s="48"/>
      <c r="D271" s="36"/>
      <c r="E271" s="48"/>
      <c r="F271" s="37"/>
      <c r="G271" s="37"/>
      <c r="H271" s="5"/>
      <c r="I271" s="5"/>
      <c r="J271" s="5"/>
      <c r="K271" s="5"/>
      <c r="L271" s="5"/>
      <c r="M271" s="38"/>
      <c r="N271" s="38"/>
      <c r="O271" s="38"/>
      <c r="P271" s="5"/>
      <c r="Q271" s="5"/>
      <c r="R271" s="5"/>
      <c r="S271" s="5"/>
      <c r="T271" s="38"/>
      <c r="U271" s="38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</row>
    <row r="272" spans="1:62" ht="27.75" x14ac:dyDescent="0.4">
      <c r="A272" s="36"/>
      <c r="B272" s="36"/>
      <c r="C272" s="48"/>
      <c r="D272" s="36"/>
      <c r="E272" s="48"/>
      <c r="F272" s="48"/>
      <c r="G272" s="38"/>
      <c r="H272" s="5"/>
      <c r="I272" s="5"/>
      <c r="J272" s="5"/>
      <c r="K272" s="5"/>
      <c r="L272" s="5"/>
      <c r="M272" s="38"/>
      <c r="N272" s="38"/>
      <c r="O272" s="38"/>
      <c r="P272" s="5"/>
      <c r="Q272" s="5"/>
      <c r="R272" s="5"/>
      <c r="S272" s="5"/>
      <c r="T272" s="38"/>
      <c r="U272" s="38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120"/>
      <c r="BA272" s="120"/>
      <c r="BB272" s="120"/>
      <c r="BC272" s="120"/>
      <c r="BD272" s="120"/>
      <c r="BE272" s="120"/>
      <c r="BF272" s="120"/>
      <c r="BG272" s="120"/>
      <c r="BH272" s="120"/>
      <c r="BI272" s="120"/>
      <c r="BJ272" s="120"/>
    </row>
    <row r="273" spans="1:62" ht="27.75" x14ac:dyDescent="0.4">
      <c r="A273" s="36"/>
      <c r="B273" s="36"/>
      <c r="C273" s="48"/>
      <c r="D273" s="36"/>
      <c r="E273" s="48"/>
      <c r="F273" s="48"/>
      <c r="G273" s="38"/>
      <c r="H273" s="5"/>
      <c r="I273" s="5"/>
      <c r="J273" s="5"/>
      <c r="K273" s="5"/>
      <c r="L273" s="5"/>
      <c r="M273" s="38"/>
      <c r="N273" s="38"/>
      <c r="O273" s="38"/>
      <c r="P273" s="5"/>
      <c r="Q273" s="5"/>
      <c r="R273" s="5"/>
      <c r="S273" s="5"/>
      <c r="T273" s="38"/>
      <c r="U273" s="38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  <c r="BJ273" s="120"/>
    </row>
    <row r="274" spans="1:62" ht="27.75" x14ac:dyDescent="0.4">
      <c r="A274" s="36"/>
      <c r="B274" s="36"/>
      <c r="C274" s="48"/>
      <c r="D274" s="36"/>
      <c r="E274" s="48"/>
      <c r="F274" s="48"/>
      <c r="G274" s="38"/>
      <c r="H274" s="5"/>
      <c r="I274" s="5"/>
      <c r="J274" s="5"/>
      <c r="K274" s="5"/>
      <c r="L274" s="5"/>
      <c r="M274" s="38"/>
      <c r="N274" s="38"/>
      <c r="O274" s="38"/>
      <c r="P274" s="5"/>
      <c r="Q274" s="5"/>
      <c r="R274" s="5"/>
      <c r="S274" s="5"/>
      <c r="T274" s="38"/>
      <c r="U274" s="38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  <c r="BJ274" s="120"/>
    </row>
    <row r="275" spans="1:62" ht="27.75" x14ac:dyDescent="0.4">
      <c r="A275" s="36"/>
      <c r="B275" s="36"/>
      <c r="C275" s="48"/>
      <c r="D275" s="36"/>
      <c r="E275" s="48"/>
      <c r="F275" s="48"/>
      <c r="G275" s="38"/>
      <c r="H275" s="5"/>
      <c r="I275" s="5"/>
      <c r="J275" s="5"/>
      <c r="K275" s="5"/>
      <c r="L275" s="5"/>
      <c r="M275" s="38"/>
      <c r="N275" s="38"/>
      <c r="O275" s="38"/>
      <c r="P275" s="5"/>
      <c r="Q275" s="5"/>
      <c r="R275" s="5"/>
      <c r="S275" s="5"/>
      <c r="T275" s="38"/>
      <c r="U275" s="38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</row>
    <row r="276" spans="1:62" ht="27.75" x14ac:dyDescent="0.4">
      <c r="A276" s="36"/>
      <c r="B276" s="36"/>
      <c r="C276" s="48"/>
      <c r="D276" s="36"/>
      <c r="E276" s="48"/>
      <c r="F276" s="48"/>
      <c r="G276" s="38"/>
      <c r="H276" s="5"/>
      <c r="I276" s="5"/>
      <c r="J276" s="5"/>
      <c r="K276" s="5"/>
      <c r="L276" s="5"/>
      <c r="M276" s="38"/>
      <c r="N276" s="38"/>
      <c r="O276" s="38"/>
      <c r="P276" s="5"/>
      <c r="Q276" s="5"/>
      <c r="R276" s="5"/>
      <c r="S276" s="5"/>
      <c r="T276" s="38"/>
      <c r="U276" s="38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120"/>
      <c r="BA276" s="120"/>
      <c r="BB276" s="120"/>
      <c r="BC276" s="120"/>
      <c r="BD276" s="120"/>
      <c r="BE276" s="120"/>
      <c r="BF276" s="120"/>
      <c r="BG276" s="120"/>
      <c r="BH276" s="120"/>
      <c r="BI276" s="120"/>
      <c r="BJ276" s="120"/>
    </row>
    <row r="277" spans="1:62" ht="27.75" x14ac:dyDescent="0.4">
      <c r="A277" s="36"/>
      <c r="B277" s="36"/>
      <c r="C277" s="48"/>
      <c r="D277" s="36"/>
      <c r="E277" s="48"/>
      <c r="F277" s="48"/>
      <c r="G277" s="38"/>
      <c r="H277" s="5"/>
      <c r="I277" s="5"/>
      <c r="J277" s="5"/>
      <c r="K277" s="5"/>
      <c r="L277" s="5"/>
      <c r="M277" s="38"/>
      <c r="N277" s="38"/>
      <c r="O277" s="38"/>
      <c r="P277" s="5"/>
      <c r="Q277" s="5"/>
      <c r="R277" s="5"/>
      <c r="S277" s="5"/>
      <c r="T277" s="38"/>
      <c r="U277" s="38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</row>
    <row r="278" spans="1:62" ht="27.75" x14ac:dyDescent="0.4">
      <c r="A278" s="36"/>
      <c r="B278" s="36"/>
      <c r="C278" s="48"/>
      <c r="D278" s="36"/>
      <c r="E278" s="48"/>
      <c r="F278" s="48"/>
      <c r="G278" s="38"/>
      <c r="H278" s="5"/>
      <c r="I278" s="5"/>
      <c r="J278" s="5"/>
      <c r="K278" s="5"/>
      <c r="L278" s="5"/>
      <c r="M278" s="38"/>
      <c r="N278" s="38"/>
      <c r="O278" s="38"/>
      <c r="P278" s="5"/>
      <c r="Q278" s="5"/>
      <c r="R278" s="5"/>
      <c r="S278" s="5"/>
      <c r="T278" s="38"/>
      <c r="U278" s="38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  <c r="BJ278" s="120"/>
    </row>
    <row r="279" spans="1:62" ht="27.75" x14ac:dyDescent="0.4">
      <c r="A279" s="36"/>
      <c r="B279" s="36"/>
      <c r="C279" s="48"/>
      <c r="D279" s="36"/>
      <c r="E279" s="48"/>
      <c r="F279" s="48"/>
      <c r="G279" s="38"/>
      <c r="H279" s="5"/>
      <c r="I279" s="5"/>
      <c r="J279" s="5"/>
      <c r="K279" s="5"/>
      <c r="L279" s="5"/>
      <c r="M279" s="38"/>
      <c r="N279" s="38"/>
      <c r="O279" s="38"/>
      <c r="P279" s="5"/>
      <c r="Q279" s="5"/>
      <c r="R279" s="5"/>
      <c r="S279" s="5"/>
      <c r="T279" s="38"/>
      <c r="U279" s="38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</row>
    <row r="280" spans="1:62" ht="27.75" x14ac:dyDescent="0.4">
      <c r="A280" s="36"/>
      <c r="B280" s="36"/>
      <c r="C280" s="48"/>
      <c r="D280" s="36"/>
      <c r="E280" s="48"/>
      <c r="F280" s="48"/>
      <c r="G280" s="38"/>
      <c r="H280" s="5"/>
      <c r="I280" s="5"/>
      <c r="J280" s="5"/>
      <c r="K280" s="5"/>
      <c r="L280" s="5"/>
      <c r="M280" s="38"/>
      <c r="N280" s="38"/>
      <c r="O280" s="38"/>
      <c r="P280" s="5"/>
      <c r="Q280" s="5"/>
      <c r="R280" s="5"/>
      <c r="S280" s="5"/>
      <c r="T280" s="38"/>
      <c r="U280" s="38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  <c r="BJ280" s="120"/>
    </row>
    <row r="281" spans="1:62" ht="27.75" x14ac:dyDescent="0.4">
      <c r="A281" s="36"/>
      <c r="B281" s="36"/>
      <c r="C281" s="48"/>
      <c r="D281" s="36"/>
      <c r="E281" s="48"/>
      <c r="F281" s="48"/>
      <c r="G281" s="38"/>
      <c r="H281" s="5"/>
      <c r="I281" s="5"/>
      <c r="J281" s="5"/>
      <c r="K281" s="5"/>
      <c r="L281" s="5"/>
      <c r="M281" s="38"/>
      <c r="N281" s="38"/>
      <c r="O281" s="38"/>
      <c r="P281" s="5"/>
      <c r="Q281" s="5"/>
      <c r="R281" s="5"/>
      <c r="S281" s="5"/>
      <c r="T281" s="38"/>
      <c r="U281" s="38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  <c r="BJ281" s="120"/>
    </row>
    <row r="282" spans="1:62" ht="27.75" x14ac:dyDescent="0.4">
      <c r="A282" s="36"/>
      <c r="B282" s="36"/>
      <c r="C282" s="48"/>
      <c r="D282" s="36"/>
      <c r="E282" s="48"/>
      <c r="F282" s="48"/>
      <c r="G282" s="38"/>
      <c r="H282" s="5"/>
      <c r="I282" s="5"/>
      <c r="J282" s="5"/>
      <c r="K282" s="5"/>
      <c r="L282" s="5"/>
      <c r="M282" s="38"/>
      <c r="N282" s="38"/>
      <c r="O282" s="38"/>
      <c r="P282" s="5"/>
      <c r="Q282" s="5"/>
      <c r="R282" s="5"/>
      <c r="S282" s="5"/>
      <c r="T282" s="38"/>
      <c r="U282" s="38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  <c r="BJ282" s="120"/>
    </row>
    <row r="283" spans="1:62" ht="27.75" x14ac:dyDescent="0.4">
      <c r="A283" s="36"/>
      <c r="B283" s="36"/>
      <c r="C283" s="48"/>
      <c r="D283" s="36"/>
      <c r="E283" s="48"/>
      <c r="F283" s="48"/>
      <c r="G283" s="38"/>
      <c r="H283" s="5"/>
      <c r="I283" s="5"/>
      <c r="J283" s="5"/>
      <c r="K283" s="5"/>
      <c r="L283" s="5"/>
      <c r="M283" s="38"/>
      <c r="N283" s="38"/>
      <c r="O283" s="38"/>
      <c r="P283" s="5"/>
      <c r="Q283" s="5"/>
      <c r="R283" s="5"/>
      <c r="S283" s="5"/>
      <c r="T283" s="38"/>
      <c r="U283" s="38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  <c r="BJ283" s="120"/>
    </row>
    <row r="284" spans="1:62" ht="27.75" x14ac:dyDescent="0.4">
      <c r="A284" s="36"/>
      <c r="B284" s="36"/>
      <c r="C284" s="48"/>
      <c r="D284" s="36"/>
      <c r="E284" s="48"/>
      <c r="F284" s="48"/>
      <c r="G284" s="38"/>
      <c r="H284" s="5"/>
      <c r="I284" s="5"/>
      <c r="J284" s="5"/>
      <c r="K284" s="5"/>
      <c r="L284" s="5"/>
      <c r="M284" s="38"/>
      <c r="N284" s="38"/>
      <c r="O284" s="38"/>
      <c r="P284" s="5"/>
      <c r="Q284" s="5"/>
      <c r="R284" s="5"/>
      <c r="S284" s="5"/>
      <c r="T284" s="38"/>
      <c r="U284" s="38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</row>
    <row r="285" spans="1:62" ht="27.75" x14ac:dyDescent="0.4">
      <c r="A285" s="36"/>
      <c r="B285" s="36"/>
      <c r="C285" s="48"/>
      <c r="D285" s="36"/>
      <c r="E285" s="48"/>
      <c r="F285" s="48"/>
      <c r="G285" s="38"/>
      <c r="H285" s="5"/>
      <c r="I285" s="5"/>
      <c r="J285" s="5"/>
      <c r="K285" s="5"/>
      <c r="L285" s="5"/>
      <c r="M285" s="38"/>
      <c r="N285" s="38"/>
      <c r="O285" s="38"/>
      <c r="P285" s="5"/>
      <c r="Q285" s="5"/>
      <c r="R285" s="5"/>
      <c r="S285" s="5"/>
      <c r="T285" s="38"/>
      <c r="U285" s="38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</row>
    <row r="286" spans="1:62" ht="27.75" x14ac:dyDescent="0.4">
      <c r="A286" s="36"/>
      <c r="B286" s="36"/>
      <c r="C286" s="48"/>
      <c r="D286" s="36"/>
      <c r="E286" s="48"/>
      <c r="F286" s="48"/>
      <c r="G286" s="38"/>
      <c r="H286" s="5"/>
      <c r="I286" s="5"/>
      <c r="J286" s="5"/>
      <c r="K286" s="5"/>
      <c r="L286" s="5"/>
      <c r="M286" s="38"/>
      <c r="N286" s="38"/>
      <c r="O286" s="38"/>
      <c r="P286" s="5"/>
      <c r="Q286" s="5"/>
      <c r="R286" s="5"/>
      <c r="S286" s="5"/>
      <c r="T286" s="38"/>
      <c r="U286" s="38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</row>
    <row r="287" spans="1:62" ht="27.75" x14ac:dyDescent="0.4">
      <c r="A287" s="36"/>
      <c r="B287" s="36"/>
      <c r="C287" s="48"/>
      <c r="D287" s="36"/>
      <c r="E287" s="48"/>
      <c r="F287" s="48"/>
      <c r="G287" s="38"/>
      <c r="H287" s="5"/>
      <c r="I287" s="5"/>
      <c r="J287" s="5"/>
      <c r="K287" s="5"/>
      <c r="L287" s="5"/>
      <c r="M287" s="38"/>
      <c r="N287" s="38"/>
      <c r="O287" s="38"/>
      <c r="P287" s="5"/>
      <c r="Q287" s="5"/>
      <c r="R287" s="5"/>
      <c r="S287" s="5"/>
      <c r="T287" s="38"/>
      <c r="U287" s="38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</row>
    <row r="288" spans="1:62" ht="27.75" x14ac:dyDescent="0.4">
      <c r="A288" s="36"/>
      <c r="B288" s="36"/>
      <c r="C288" s="48"/>
      <c r="D288" s="36"/>
      <c r="E288" s="48"/>
      <c r="F288" s="48"/>
      <c r="G288" s="38"/>
      <c r="H288" s="5"/>
      <c r="I288" s="5"/>
      <c r="J288" s="5"/>
      <c r="K288" s="5"/>
      <c r="L288" s="5"/>
      <c r="M288" s="38"/>
      <c r="N288" s="38"/>
      <c r="O288" s="38"/>
      <c r="P288" s="5"/>
      <c r="Q288" s="5"/>
      <c r="R288" s="5"/>
      <c r="S288" s="5"/>
      <c r="T288" s="38"/>
      <c r="U288" s="38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</row>
    <row r="289" spans="1:62" ht="27.75" x14ac:dyDescent="0.4">
      <c r="A289" s="36"/>
      <c r="B289" s="36"/>
      <c r="C289" s="48"/>
      <c r="D289" s="36"/>
      <c r="E289" s="48"/>
      <c r="F289" s="48"/>
      <c r="G289" s="38"/>
      <c r="H289" s="5"/>
      <c r="I289" s="5"/>
      <c r="J289" s="5"/>
      <c r="K289" s="5"/>
      <c r="L289" s="5"/>
      <c r="M289" s="38"/>
      <c r="N289" s="38"/>
      <c r="O289" s="38"/>
      <c r="P289" s="5"/>
      <c r="Q289" s="5"/>
      <c r="R289" s="5"/>
      <c r="S289" s="5"/>
      <c r="T289" s="38"/>
      <c r="U289" s="38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</row>
    <row r="290" spans="1:62" ht="27.75" x14ac:dyDescent="0.4">
      <c r="A290" s="36"/>
      <c r="B290" s="36"/>
      <c r="C290" s="48"/>
      <c r="D290" s="36"/>
      <c r="E290" s="48"/>
      <c r="F290" s="48"/>
      <c r="G290" s="38"/>
      <c r="H290" s="5"/>
      <c r="I290" s="5"/>
      <c r="J290" s="5"/>
      <c r="K290" s="5"/>
      <c r="L290" s="5"/>
      <c r="M290" s="38"/>
      <c r="N290" s="38"/>
      <c r="O290" s="38"/>
      <c r="P290" s="5"/>
      <c r="Q290" s="5"/>
      <c r="R290" s="5"/>
      <c r="S290" s="5"/>
      <c r="T290" s="38"/>
      <c r="U290" s="38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</row>
    <row r="291" spans="1:62" ht="27.75" x14ac:dyDescent="0.4">
      <c r="A291" s="36"/>
      <c r="B291" s="36"/>
      <c r="C291" s="48"/>
      <c r="D291" s="36"/>
      <c r="E291" s="48"/>
      <c r="F291" s="48"/>
      <c r="G291" s="38"/>
      <c r="H291" s="5"/>
      <c r="I291" s="5"/>
      <c r="J291" s="5"/>
      <c r="K291" s="5"/>
      <c r="L291" s="5"/>
      <c r="M291" s="38"/>
      <c r="N291" s="38"/>
      <c r="O291" s="38"/>
      <c r="P291" s="5"/>
      <c r="Q291" s="5"/>
      <c r="R291" s="5"/>
      <c r="S291" s="5"/>
      <c r="T291" s="38"/>
      <c r="U291" s="38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</row>
    <row r="292" spans="1:62" ht="27.75" x14ac:dyDescent="0.4">
      <c r="A292" s="36"/>
      <c r="B292" s="36"/>
      <c r="C292" s="48"/>
      <c r="D292" s="36"/>
      <c r="E292" s="48"/>
      <c r="F292" s="48"/>
      <c r="G292" s="38"/>
      <c r="H292" s="5"/>
      <c r="I292" s="5"/>
      <c r="J292" s="5"/>
      <c r="K292" s="5"/>
      <c r="L292" s="5"/>
      <c r="M292" s="38"/>
      <c r="N292" s="38"/>
      <c r="O292" s="38"/>
      <c r="P292" s="5"/>
      <c r="Q292" s="5"/>
      <c r="R292" s="5"/>
      <c r="S292" s="5"/>
      <c r="T292" s="38"/>
      <c r="U292" s="38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</row>
    <row r="293" spans="1:62" ht="27.75" x14ac:dyDescent="0.4">
      <c r="A293" s="36"/>
      <c r="B293" s="36"/>
      <c r="C293" s="48"/>
      <c r="D293" s="36"/>
      <c r="E293" s="48"/>
      <c r="F293" s="48"/>
      <c r="G293" s="38"/>
      <c r="H293" s="5"/>
      <c r="I293" s="5"/>
      <c r="J293" s="5"/>
      <c r="K293" s="5"/>
      <c r="L293" s="5"/>
      <c r="M293" s="38"/>
      <c r="N293" s="38"/>
      <c r="O293" s="38"/>
      <c r="P293" s="5"/>
      <c r="Q293" s="5"/>
      <c r="R293" s="5"/>
      <c r="S293" s="5"/>
      <c r="T293" s="38"/>
      <c r="U293" s="38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</row>
    <row r="294" spans="1:62" ht="27.75" x14ac:dyDescent="0.4">
      <c r="A294" s="36"/>
      <c r="B294" s="36"/>
      <c r="C294" s="48"/>
      <c r="D294" s="36"/>
      <c r="E294" s="48"/>
      <c r="F294" s="48"/>
      <c r="G294" s="38"/>
      <c r="H294" s="5"/>
      <c r="I294" s="5"/>
      <c r="J294" s="5"/>
      <c r="K294" s="5"/>
      <c r="L294" s="5"/>
      <c r="M294" s="38"/>
      <c r="N294" s="38"/>
      <c r="O294" s="38"/>
      <c r="P294" s="5"/>
      <c r="Q294" s="5"/>
      <c r="R294" s="5"/>
      <c r="S294" s="5"/>
      <c r="T294" s="38"/>
      <c r="U294" s="38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</row>
    <row r="295" spans="1:62" ht="27.75" x14ac:dyDescent="0.4">
      <c r="A295" s="36"/>
      <c r="B295" s="36"/>
      <c r="C295" s="48"/>
      <c r="D295" s="36"/>
      <c r="E295" s="48"/>
      <c r="F295" s="48"/>
      <c r="G295" s="38"/>
      <c r="H295" s="5"/>
      <c r="I295" s="5"/>
      <c r="J295" s="5"/>
      <c r="K295" s="5"/>
      <c r="L295" s="5"/>
      <c r="M295" s="38"/>
      <c r="N295" s="38"/>
      <c r="O295" s="38"/>
      <c r="P295" s="5"/>
      <c r="Q295" s="5"/>
      <c r="R295" s="5"/>
      <c r="S295" s="5"/>
      <c r="T295" s="38"/>
      <c r="U295" s="38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</row>
    <row r="296" spans="1:62" ht="27.75" x14ac:dyDescent="0.4">
      <c r="A296" s="36"/>
      <c r="B296" s="36"/>
      <c r="C296" s="48"/>
      <c r="D296" s="36"/>
      <c r="E296" s="48"/>
      <c r="F296" s="48"/>
      <c r="G296" s="38"/>
      <c r="H296" s="5"/>
      <c r="I296" s="5"/>
      <c r="J296" s="5"/>
      <c r="K296" s="5"/>
      <c r="L296" s="5"/>
      <c r="M296" s="38"/>
      <c r="N296" s="38"/>
      <c r="O296" s="38"/>
      <c r="P296" s="5"/>
      <c r="Q296" s="5"/>
      <c r="R296" s="5"/>
      <c r="S296" s="5"/>
      <c r="T296" s="38"/>
      <c r="U296" s="38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</row>
    <row r="297" spans="1:62" ht="27.75" x14ac:dyDescent="0.4">
      <c r="A297" s="36"/>
      <c r="B297" s="36"/>
      <c r="C297" s="48"/>
      <c r="D297" s="36"/>
      <c r="E297" s="48"/>
      <c r="F297" s="48"/>
      <c r="G297" s="38"/>
      <c r="H297" s="5"/>
      <c r="I297" s="5"/>
      <c r="J297" s="5"/>
      <c r="K297" s="5"/>
      <c r="L297" s="5"/>
      <c r="M297" s="38"/>
      <c r="N297" s="38"/>
      <c r="O297" s="38"/>
      <c r="P297" s="5"/>
      <c r="Q297" s="5"/>
      <c r="R297" s="5"/>
      <c r="S297" s="5"/>
      <c r="T297" s="38"/>
      <c r="U297" s="38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120"/>
      <c r="BA297" s="120"/>
      <c r="BB297" s="120"/>
      <c r="BC297" s="120"/>
      <c r="BD297" s="120"/>
      <c r="BE297" s="120"/>
      <c r="BF297" s="120"/>
      <c r="BG297" s="120"/>
      <c r="BH297" s="120"/>
      <c r="BI297" s="120"/>
      <c r="BJ297" s="120"/>
    </row>
    <row r="298" spans="1:62" ht="27.75" x14ac:dyDescent="0.4">
      <c r="A298" s="36"/>
      <c r="B298" s="36"/>
      <c r="C298" s="48"/>
      <c r="D298" s="36"/>
      <c r="E298" s="48"/>
      <c r="F298" s="48"/>
      <c r="G298" s="38"/>
      <c r="H298" s="5"/>
      <c r="I298" s="5"/>
      <c r="J298" s="5"/>
      <c r="K298" s="5"/>
      <c r="L298" s="5"/>
      <c r="M298" s="38"/>
      <c r="N298" s="38"/>
      <c r="O298" s="38"/>
      <c r="P298" s="5"/>
      <c r="Q298" s="5"/>
      <c r="R298" s="5"/>
      <c r="S298" s="5"/>
      <c r="T298" s="38"/>
      <c r="U298" s="38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120"/>
      <c r="BA298" s="120"/>
      <c r="BB298" s="120"/>
      <c r="BC298" s="120"/>
      <c r="BD298" s="120"/>
      <c r="BE298" s="120"/>
      <c r="BF298" s="120"/>
      <c r="BG298" s="120"/>
      <c r="BH298" s="120"/>
      <c r="BI298" s="120"/>
      <c r="BJ298" s="120"/>
    </row>
    <row r="299" spans="1:62" ht="27.75" x14ac:dyDescent="0.4">
      <c r="A299" s="36"/>
      <c r="B299" s="36"/>
      <c r="C299" s="48"/>
      <c r="D299" s="36"/>
      <c r="E299" s="48"/>
      <c r="F299" s="48"/>
      <c r="G299" s="38"/>
      <c r="H299" s="5"/>
      <c r="I299" s="5"/>
      <c r="J299" s="5"/>
      <c r="K299" s="5"/>
      <c r="L299" s="5"/>
      <c r="M299" s="38"/>
      <c r="N299" s="38"/>
      <c r="O299" s="38"/>
      <c r="P299" s="5"/>
      <c r="Q299" s="5"/>
      <c r="R299" s="5"/>
      <c r="S299" s="5"/>
      <c r="T299" s="38"/>
      <c r="U299" s="38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120"/>
      <c r="BA299" s="120"/>
      <c r="BB299" s="120"/>
      <c r="BC299" s="120"/>
      <c r="BD299" s="120"/>
      <c r="BE299" s="120"/>
      <c r="BF299" s="120"/>
      <c r="BG299" s="120"/>
      <c r="BH299" s="120"/>
      <c r="BI299" s="120"/>
      <c r="BJ299" s="120"/>
    </row>
    <row r="300" spans="1:62" ht="27.75" x14ac:dyDescent="0.4">
      <c r="A300" s="36"/>
      <c r="B300" s="36"/>
      <c r="C300" s="48"/>
      <c r="D300" s="36"/>
      <c r="E300" s="48"/>
      <c r="F300" s="48"/>
      <c r="G300" s="38"/>
      <c r="H300" s="5"/>
      <c r="I300" s="5"/>
      <c r="J300" s="5"/>
      <c r="K300" s="5"/>
      <c r="L300" s="5"/>
      <c r="M300" s="38"/>
      <c r="N300" s="38"/>
      <c r="O300" s="38"/>
      <c r="P300" s="5"/>
      <c r="Q300" s="5"/>
      <c r="R300" s="5"/>
      <c r="S300" s="5"/>
      <c r="T300" s="38"/>
      <c r="U300" s="38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120"/>
      <c r="BA300" s="120"/>
      <c r="BB300" s="120"/>
      <c r="BC300" s="120"/>
      <c r="BD300" s="120"/>
      <c r="BE300" s="120"/>
      <c r="BF300" s="120"/>
      <c r="BG300" s="120"/>
      <c r="BH300" s="120"/>
      <c r="BI300" s="120"/>
      <c r="BJ300" s="120"/>
    </row>
    <row r="301" spans="1:62" ht="27.75" x14ac:dyDescent="0.4">
      <c r="A301" s="36"/>
      <c r="B301" s="36"/>
      <c r="C301" s="48"/>
      <c r="D301" s="36"/>
      <c r="E301" s="48"/>
      <c r="F301" s="48"/>
      <c r="G301" s="38"/>
      <c r="H301" s="5"/>
      <c r="I301" s="5"/>
      <c r="J301" s="5"/>
      <c r="K301" s="5"/>
      <c r="L301" s="5"/>
      <c r="M301" s="38"/>
      <c r="N301" s="38"/>
      <c r="O301" s="38"/>
      <c r="P301" s="5"/>
      <c r="Q301" s="5"/>
      <c r="R301" s="5"/>
      <c r="S301" s="5"/>
      <c r="T301" s="38"/>
      <c r="U301" s="38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120"/>
      <c r="BA301" s="120"/>
      <c r="BB301" s="120"/>
      <c r="BC301" s="120"/>
      <c r="BD301" s="120"/>
      <c r="BE301" s="120"/>
      <c r="BF301" s="120"/>
      <c r="BG301" s="120"/>
      <c r="BH301" s="120"/>
      <c r="BI301" s="120"/>
      <c r="BJ301" s="120"/>
    </row>
    <row r="302" spans="1:62" ht="27.75" x14ac:dyDescent="0.4">
      <c r="A302" s="36"/>
      <c r="B302" s="36"/>
      <c r="C302" s="48"/>
      <c r="D302" s="36"/>
      <c r="E302" s="48"/>
      <c r="F302" s="48"/>
      <c r="G302" s="38"/>
      <c r="H302" s="5"/>
      <c r="I302" s="5"/>
      <c r="J302" s="5"/>
      <c r="K302" s="5"/>
      <c r="L302" s="5"/>
      <c r="M302" s="38"/>
      <c r="N302" s="38"/>
      <c r="O302" s="38"/>
      <c r="P302" s="5"/>
      <c r="Q302" s="5"/>
      <c r="R302" s="5"/>
      <c r="S302" s="5"/>
      <c r="T302" s="38"/>
      <c r="U302" s="38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</row>
    <row r="303" spans="1:62" ht="27.75" x14ac:dyDescent="0.4">
      <c r="A303" s="36"/>
      <c r="B303" s="36"/>
      <c r="C303" s="48"/>
      <c r="D303" s="36"/>
      <c r="E303" s="48"/>
      <c r="F303" s="48"/>
      <c r="G303" s="38"/>
      <c r="H303" s="5"/>
      <c r="I303" s="5"/>
      <c r="J303" s="5"/>
      <c r="K303" s="5"/>
      <c r="L303" s="5"/>
      <c r="M303" s="38"/>
      <c r="N303" s="38"/>
      <c r="O303" s="38"/>
      <c r="P303" s="5"/>
      <c r="Q303" s="5"/>
      <c r="R303" s="5"/>
      <c r="S303" s="5"/>
      <c r="T303" s="38"/>
      <c r="U303" s="38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120"/>
      <c r="BA303" s="120"/>
      <c r="BB303" s="120"/>
      <c r="BC303" s="120"/>
      <c r="BD303" s="120"/>
      <c r="BE303" s="120"/>
      <c r="BF303" s="120"/>
      <c r="BG303" s="120"/>
      <c r="BH303" s="120"/>
      <c r="BI303" s="120"/>
      <c r="BJ303" s="120"/>
    </row>
    <row r="304" spans="1:62" ht="27.75" x14ac:dyDescent="0.4">
      <c r="A304" s="36"/>
      <c r="B304" s="36"/>
      <c r="C304" s="48"/>
      <c r="D304" s="36"/>
      <c r="E304" s="48"/>
      <c r="F304" s="48"/>
      <c r="G304" s="38"/>
      <c r="H304" s="5"/>
      <c r="I304" s="5"/>
      <c r="J304" s="5"/>
      <c r="K304" s="5"/>
      <c r="L304" s="5"/>
      <c r="M304" s="38"/>
      <c r="N304" s="38"/>
      <c r="O304" s="38"/>
      <c r="P304" s="5"/>
      <c r="Q304" s="5"/>
      <c r="R304" s="5"/>
      <c r="S304" s="5"/>
      <c r="T304" s="38"/>
      <c r="U304" s="38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</row>
    <row r="305" spans="1:62" ht="27.75" x14ac:dyDescent="0.4">
      <c r="A305" s="36"/>
      <c r="B305" s="36"/>
      <c r="C305" s="48"/>
      <c r="D305" s="36"/>
      <c r="E305" s="48"/>
      <c r="F305" s="48"/>
      <c r="G305" s="38"/>
      <c r="H305" s="5"/>
      <c r="I305" s="5"/>
      <c r="J305" s="5"/>
      <c r="K305" s="5"/>
      <c r="L305" s="5"/>
      <c r="M305" s="38"/>
      <c r="N305" s="38"/>
      <c r="O305" s="38"/>
      <c r="P305" s="5"/>
      <c r="Q305" s="5"/>
      <c r="R305" s="5"/>
      <c r="S305" s="5"/>
      <c r="T305" s="38"/>
      <c r="U305" s="38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120"/>
      <c r="BA305" s="120"/>
      <c r="BB305" s="120"/>
      <c r="BC305" s="120"/>
      <c r="BD305" s="120"/>
      <c r="BE305" s="120"/>
      <c r="BF305" s="120"/>
      <c r="BG305" s="120"/>
      <c r="BH305" s="120"/>
      <c r="BI305" s="120"/>
      <c r="BJ305" s="120"/>
    </row>
    <row r="306" spans="1:62" ht="27.75" x14ac:dyDescent="0.4">
      <c r="A306" s="36"/>
      <c r="B306" s="36"/>
      <c r="C306" s="48"/>
      <c r="D306" s="36"/>
      <c r="E306" s="48"/>
      <c r="F306" s="48"/>
      <c r="G306" s="38"/>
      <c r="H306" s="5"/>
      <c r="I306" s="5"/>
      <c r="J306" s="5"/>
      <c r="K306" s="5"/>
      <c r="L306" s="5"/>
      <c r="M306" s="38"/>
      <c r="N306" s="38"/>
      <c r="O306" s="38"/>
      <c r="P306" s="5"/>
      <c r="Q306" s="5"/>
      <c r="R306" s="5"/>
      <c r="S306" s="5"/>
      <c r="T306" s="38"/>
      <c r="U306" s="38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120"/>
      <c r="BA306" s="120"/>
      <c r="BB306" s="120"/>
      <c r="BC306" s="120"/>
      <c r="BD306" s="120"/>
      <c r="BE306" s="120"/>
      <c r="BF306" s="120"/>
      <c r="BG306" s="120"/>
      <c r="BH306" s="120"/>
      <c r="BI306" s="120"/>
      <c r="BJ306" s="120"/>
    </row>
    <row r="307" spans="1:62" ht="27.75" x14ac:dyDescent="0.4">
      <c r="A307" s="36"/>
      <c r="B307" s="36"/>
      <c r="C307" s="48"/>
      <c r="D307" s="36"/>
      <c r="E307" s="48"/>
      <c r="F307" s="48"/>
      <c r="G307" s="38"/>
      <c r="H307" s="5"/>
      <c r="I307" s="5"/>
      <c r="J307" s="5"/>
      <c r="K307" s="5"/>
      <c r="L307" s="5"/>
      <c r="M307" s="38"/>
      <c r="N307" s="38"/>
      <c r="O307" s="38"/>
      <c r="P307" s="5"/>
      <c r="Q307" s="5"/>
      <c r="R307" s="5"/>
      <c r="S307" s="5"/>
      <c r="T307" s="38"/>
      <c r="U307" s="38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</row>
    <row r="308" spans="1:62" ht="27.75" x14ac:dyDescent="0.4">
      <c r="A308" s="36"/>
      <c r="B308" s="36"/>
      <c r="C308" s="48"/>
      <c r="D308" s="36"/>
      <c r="E308" s="48"/>
      <c r="F308" s="48"/>
      <c r="G308" s="38"/>
      <c r="H308" s="5"/>
      <c r="I308" s="5"/>
      <c r="J308" s="5"/>
      <c r="K308" s="5"/>
      <c r="L308" s="5"/>
      <c r="M308" s="38"/>
      <c r="N308" s="38"/>
      <c r="O308" s="38"/>
      <c r="P308" s="5"/>
      <c r="Q308" s="5"/>
      <c r="R308" s="5"/>
      <c r="S308" s="5"/>
      <c r="T308" s="38"/>
      <c r="U308" s="38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120"/>
      <c r="BA308" s="120"/>
      <c r="BB308" s="120"/>
      <c r="BC308" s="120"/>
      <c r="BD308" s="120"/>
      <c r="BE308" s="120"/>
      <c r="BF308" s="120"/>
      <c r="BG308" s="120"/>
      <c r="BH308" s="120"/>
      <c r="BI308" s="120"/>
      <c r="BJ308" s="120"/>
    </row>
    <row r="309" spans="1:62" ht="27.75" x14ac:dyDescent="0.4">
      <c r="A309" s="36"/>
      <c r="B309" s="36"/>
      <c r="C309" s="48"/>
      <c r="D309" s="36"/>
      <c r="E309" s="48"/>
      <c r="F309" s="48"/>
      <c r="G309" s="38"/>
      <c r="H309" s="5"/>
      <c r="I309" s="5"/>
      <c r="J309" s="5"/>
      <c r="K309" s="5"/>
      <c r="L309" s="5"/>
      <c r="M309" s="38"/>
      <c r="N309" s="38"/>
      <c r="O309" s="38"/>
      <c r="P309" s="5"/>
      <c r="Q309" s="5"/>
      <c r="R309" s="5"/>
      <c r="S309" s="5"/>
      <c r="T309" s="38"/>
      <c r="U309" s="38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120"/>
      <c r="BA309" s="120"/>
      <c r="BB309" s="120"/>
      <c r="BC309" s="120"/>
      <c r="BD309" s="120"/>
      <c r="BE309" s="120"/>
      <c r="BF309" s="120"/>
      <c r="BG309" s="120"/>
      <c r="BH309" s="120"/>
      <c r="BI309" s="120"/>
      <c r="BJ309" s="120"/>
    </row>
    <row r="310" spans="1:62" ht="27.75" x14ac:dyDescent="0.4">
      <c r="A310" s="36"/>
      <c r="B310" s="36"/>
      <c r="C310" s="48"/>
      <c r="D310" s="36"/>
      <c r="E310" s="48"/>
      <c r="F310" s="48"/>
      <c r="G310" s="38"/>
      <c r="H310" s="5"/>
      <c r="I310" s="5"/>
      <c r="J310" s="5"/>
      <c r="K310" s="5"/>
      <c r="L310" s="5"/>
      <c r="M310" s="38"/>
      <c r="N310" s="38"/>
      <c r="O310" s="38"/>
      <c r="P310" s="5"/>
      <c r="Q310" s="5"/>
      <c r="R310" s="5"/>
      <c r="S310" s="5"/>
      <c r="T310" s="38"/>
      <c r="U310" s="38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</row>
    <row r="311" spans="1:62" ht="27.75" x14ac:dyDescent="0.4">
      <c r="A311" s="36"/>
      <c r="B311" s="36"/>
      <c r="C311" s="48"/>
      <c r="D311" s="36"/>
      <c r="E311" s="48"/>
      <c r="F311" s="48"/>
      <c r="G311" s="38"/>
      <c r="H311" s="5"/>
      <c r="I311" s="5"/>
      <c r="J311" s="5"/>
      <c r="K311" s="5"/>
      <c r="L311" s="5"/>
      <c r="M311" s="38"/>
      <c r="N311" s="38"/>
      <c r="O311" s="38"/>
      <c r="P311" s="5"/>
      <c r="Q311" s="5"/>
      <c r="R311" s="5"/>
      <c r="S311" s="5"/>
      <c r="T311" s="38"/>
      <c r="U311" s="38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</row>
    <row r="312" spans="1:62" ht="27.75" x14ac:dyDescent="0.4">
      <c r="A312" s="36"/>
      <c r="B312" s="36"/>
      <c r="C312" s="48"/>
      <c r="D312" s="36"/>
      <c r="E312" s="48"/>
      <c r="F312" s="48"/>
      <c r="G312" s="38"/>
      <c r="H312" s="5"/>
      <c r="I312" s="5"/>
      <c r="J312" s="5"/>
      <c r="K312" s="5"/>
      <c r="L312" s="5"/>
      <c r="M312" s="38"/>
      <c r="N312" s="38"/>
      <c r="O312" s="38"/>
      <c r="P312" s="5"/>
      <c r="Q312" s="5"/>
      <c r="R312" s="5"/>
      <c r="S312" s="5"/>
      <c r="T312" s="38"/>
      <c r="U312" s="38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120"/>
      <c r="BA312" s="120"/>
      <c r="BB312" s="120"/>
      <c r="BC312" s="120"/>
      <c r="BD312" s="120"/>
      <c r="BE312" s="120"/>
      <c r="BF312" s="120"/>
      <c r="BG312" s="120"/>
      <c r="BH312" s="120"/>
      <c r="BI312" s="120"/>
      <c r="BJ312" s="120"/>
    </row>
    <row r="313" spans="1:62" ht="27.75" x14ac:dyDescent="0.4">
      <c r="A313" s="36"/>
      <c r="B313" s="36"/>
      <c r="C313" s="48"/>
      <c r="D313" s="36"/>
      <c r="E313" s="48"/>
      <c r="F313" s="48"/>
      <c r="G313" s="38"/>
      <c r="H313" s="5"/>
      <c r="I313" s="5"/>
      <c r="J313" s="5"/>
      <c r="K313" s="5"/>
      <c r="L313" s="5"/>
      <c r="M313" s="38"/>
      <c r="N313" s="38"/>
      <c r="O313" s="38"/>
      <c r="P313" s="5"/>
      <c r="Q313" s="5"/>
      <c r="R313" s="5"/>
      <c r="S313" s="5"/>
      <c r="T313" s="38"/>
      <c r="U313" s="38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120"/>
      <c r="BA313" s="120"/>
      <c r="BB313" s="120"/>
      <c r="BC313" s="120"/>
      <c r="BD313" s="120"/>
      <c r="BE313" s="120"/>
      <c r="BF313" s="120"/>
      <c r="BG313" s="120"/>
      <c r="BH313" s="120"/>
      <c r="BI313" s="120"/>
      <c r="BJ313" s="120"/>
    </row>
    <row r="314" spans="1:62" ht="27.75" x14ac:dyDescent="0.4">
      <c r="A314" s="36"/>
      <c r="B314" s="36"/>
      <c r="C314" s="48"/>
      <c r="D314" s="36"/>
      <c r="E314" s="48"/>
      <c r="F314" s="48"/>
      <c r="G314" s="38"/>
      <c r="H314" s="5"/>
      <c r="I314" s="5"/>
      <c r="J314" s="5"/>
      <c r="K314" s="5"/>
      <c r="L314" s="5"/>
      <c r="M314" s="38"/>
      <c r="N314" s="38"/>
      <c r="O314" s="38"/>
      <c r="P314" s="5"/>
      <c r="Q314" s="5"/>
      <c r="R314" s="5"/>
      <c r="S314" s="5"/>
      <c r="T314" s="38"/>
      <c r="U314" s="38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120"/>
      <c r="BA314" s="120"/>
      <c r="BB314" s="120"/>
      <c r="BC314" s="120"/>
      <c r="BD314" s="120"/>
      <c r="BE314" s="120"/>
      <c r="BF314" s="120"/>
      <c r="BG314" s="120"/>
      <c r="BH314" s="120"/>
      <c r="BI314" s="120"/>
      <c r="BJ314" s="120"/>
    </row>
    <row r="315" spans="1:62" ht="27.75" x14ac:dyDescent="0.4">
      <c r="A315" s="36"/>
      <c r="B315" s="36"/>
      <c r="C315" s="48"/>
      <c r="D315" s="36"/>
      <c r="E315" s="48"/>
      <c r="F315" s="48"/>
      <c r="G315" s="38"/>
      <c r="H315" s="5"/>
      <c r="I315" s="5"/>
      <c r="J315" s="5"/>
      <c r="K315" s="5"/>
      <c r="L315" s="5"/>
      <c r="M315" s="38"/>
      <c r="N315" s="38"/>
      <c r="O315" s="38"/>
      <c r="P315" s="5"/>
      <c r="Q315" s="5"/>
      <c r="R315" s="5"/>
      <c r="S315" s="5"/>
      <c r="T315" s="38"/>
      <c r="U315" s="38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120"/>
      <c r="BA315" s="120"/>
      <c r="BB315" s="120"/>
      <c r="BC315" s="120"/>
      <c r="BD315" s="120"/>
      <c r="BE315" s="120"/>
      <c r="BF315" s="120"/>
      <c r="BG315" s="120"/>
      <c r="BH315" s="120"/>
      <c r="BI315" s="120"/>
      <c r="BJ315" s="120"/>
    </row>
    <row r="316" spans="1:62" ht="27.75" x14ac:dyDescent="0.4">
      <c r="A316" s="36"/>
      <c r="B316" s="36"/>
      <c r="C316" s="48"/>
      <c r="D316" s="36"/>
      <c r="E316" s="48"/>
      <c r="F316" s="48"/>
      <c r="G316" s="38"/>
      <c r="H316" s="5"/>
      <c r="I316" s="5"/>
      <c r="J316" s="5"/>
      <c r="K316" s="5"/>
      <c r="L316" s="5"/>
      <c r="M316" s="38"/>
      <c r="N316" s="38"/>
      <c r="O316" s="38"/>
      <c r="P316" s="5"/>
      <c r="Q316" s="5"/>
      <c r="R316" s="5"/>
      <c r="S316" s="5"/>
      <c r="T316" s="38"/>
      <c r="U316" s="38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120"/>
      <c r="BA316" s="120"/>
      <c r="BB316" s="120"/>
      <c r="BC316" s="120"/>
      <c r="BD316" s="120"/>
      <c r="BE316" s="120"/>
      <c r="BF316" s="120"/>
      <c r="BG316" s="120"/>
      <c r="BH316" s="120"/>
      <c r="BI316" s="120"/>
      <c r="BJ316" s="120"/>
    </row>
    <row r="317" spans="1:62" ht="27.75" x14ac:dyDescent="0.4">
      <c r="A317" s="36"/>
      <c r="B317" s="36"/>
      <c r="C317" s="48"/>
      <c r="D317" s="36"/>
      <c r="E317" s="48"/>
      <c r="F317" s="48"/>
      <c r="G317" s="38"/>
      <c r="H317" s="5"/>
      <c r="I317" s="5"/>
      <c r="J317" s="5"/>
      <c r="K317" s="5"/>
      <c r="L317" s="5"/>
      <c r="M317" s="38"/>
      <c r="N317" s="38"/>
      <c r="O317" s="38"/>
      <c r="P317" s="5"/>
      <c r="Q317" s="5"/>
      <c r="R317" s="5"/>
      <c r="S317" s="5"/>
      <c r="T317" s="38"/>
      <c r="U317" s="38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120"/>
      <c r="BA317" s="120"/>
      <c r="BB317" s="120"/>
      <c r="BC317" s="120"/>
      <c r="BD317" s="120"/>
      <c r="BE317" s="120"/>
      <c r="BF317" s="120"/>
      <c r="BG317" s="120"/>
      <c r="BH317" s="120"/>
      <c r="BI317" s="120"/>
      <c r="BJ317" s="120"/>
    </row>
    <row r="318" spans="1:62" ht="27.75" x14ac:dyDescent="0.4">
      <c r="A318" s="36"/>
      <c r="B318" s="36"/>
      <c r="C318" s="48"/>
      <c r="D318" s="36"/>
      <c r="E318" s="48"/>
      <c r="F318" s="48"/>
      <c r="G318" s="38"/>
      <c r="H318" s="5"/>
      <c r="I318" s="5"/>
      <c r="J318" s="5"/>
      <c r="K318" s="5"/>
      <c r="L318" s="5"/>
      <c r="M318" s="38"/>
      <c r="N318" s="38"/>
      <c r="O318" s="38"/>
      <c r="P318" s="5"/>
      <c r="Q318" s="5"/>
      <c r="R318" s="5"/>
      <c r="S318" s="5"/>
      <c r="T318" s="38"/>
      <c r="U318" s="38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120"/>
      <c r="BA318" s="120"/>
      <c r="BB318" s="120"/>
      <c r="BC318" s="120"/>
      <c r="BD318" s="120"/>
      <c r="BE318" s="120"/>
      <c r="BF318" s="120"/>
      <c r="BG318" s="120"/>
      <c r="BH318" s="120"/>
      <c r="BI318" s="120"/>
      <c r="BJ318" s="120"/>
    </row>
    <row r="319" spans="1:62" ht="27.75" x14ac:dyDescent="0.4">
      <c r="A319" s="36"/>
      <c r="B319" s="36"/>
      <c r="C319" s="48"/>
      <c r="D319" s="36"/>
      <c r="E319" s="48"/>
      <c r="F319" s="48"/>
      <c r="G319" s="38"/>
      <c r="H319" s="5"/>
      <c r="I319" s="5"/>
      <c r="J319" s="5"/>
      <c r="K319" s="5"/>
      <c r="L319" s="5"/>
      <c r="M319" s="38"/>
      <c r="N319" s="38"/>
      <c r="O319" s="38"/>
      <c r="P319" s="5"/>
      <c r="Q319" s="5"/>
      <c r="R319" s="5"/>
      <c r="S319" s="5"/>
      <c r="T319" s="38"/>
      <c r="U319" s="38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120"/>
      <c r="BA319" s="120"/>
      <c r="BB319" s="120"/>
      <c r="BC319" s="120"/>
      <c r="BD319" s="120"/>
      <c r="BE319" s="120"/>
      <c r="BF319" s="120"/>
      <c r="BG319" s="120"/>
      <c r="BH319" s="120"/>
      <c r="BI319" s="120"/>
      <c r="BJ319" s="120"/>
    </row>
    <row r="320" spans="1:62" ht="27.75" x14ac:dyDescent="0.4">
      <c r="A320" s="36"/>
      <c r="B320" s="36"/>
      <c r="C320" s="48"/>
      <c r="D320" s="36"/>
      <c r="E320" s="48"/>
      <c r="F320" s="48"/>
      <c r="G320" s="38"/>
      <c r="H320" s="5"/>
      <c r="I320" s="5"/>
      <c r="J320" s="5"/>
      <c r="K320" s="5"/>
      <c r="L320" s="5"/>
      <c r="M320" s="38"/>
      <c r="N320" s="38"/>
      <c r="O320" s="38"/>
      <c r="P320" s="5"/>
      <c r="Q320" s="5"/>
      <c r="R320" s="5"/>
      <c r="S320" s="5"/>
      <c r="T320" s="38"/>
      <c r="U320" s="38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120"/>
      <c r="BA320" s="120"/>
      <c r="BB320" s="120"/>
      <c r="BC320" s="120"/>
      <c r="BD320" s="120"/>
      <c r="BE320" s="120"/>
      <c r="BF320" s="120"/>
      <c r="BG320" s="120"/>
      <c r="BH320" s="120"/>
      <c r="BI320" s="120"/>
      <c r="BJ320" s="120"/>
    </row>
    <row r="321" spans="1:62" ht="27.75" x14ac:dyDescent="0.4">
      <c r="A321" s="36"/>
      <c r="B321" s="36"/>
      <c r="C321" s="48"/>
      <c r="D321" s="36"/>
      <c r="E321" s="48"/>
      <c r="F321" s="48"/>
      <c r="G321" s="38"/>
      <c r="H321" s="5"/>
      <c r="I321" s="5"/>
      <c r="J321" s="5"/>
      <c r="K321" s="5"/>
      <c r="L321" s="5"/>
      <c r="M321" s="38"/>
      <c r="N321" s="38"/>
      <c r="O321" s="38"/>
      <c r="P321" s="5"/>
      <c r="Q321" s="5"/>
      <c r="R321" s="5"/>
      <c r="S321" s="5"/>
      <c r="T321" s="38"/>
      <c r="U321" s="38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120"/>
      <c r="BA321" s="120"/>
      <c r="BB321" s="120"/>
      <c r="BC321" s="120"/>
      <c r="BD321" s="120"/>
      <c r="BE321" s="120"/>
      <c r="BF321" s="120"/>
      <c r="BG321" s="120"/>
      <c r="BH321" s="120"/>
      <c r="BI321" s="120"/>
      <c r="BJ321" s="120"/>
    </row>
    <row r="322" spans="1:62" ht="27.75" x14ac:dyDescent="0.4">
      <c r="A322" s="36"/>
      <c r="B322" s="36"/>
      <c r="C322" s="48"/>
      <c r="D322" s="36"/>
      <c r="E322" s="48"/>
      <c r="F322" s="48"/>
      <c r="G322" s="38"/>
      <c r="H322" s="5"/>
      <c r="I322" s="5"/>
      <c r="J322" s="5"/>
      <c r="K322" s="5"/>
      <c r="L322" s="5"/>
      <c r="M322" s="38"/>
      <c r="N322" s="38"/>
      <c r="O322" s="38"/>
      <c r="P322" s="5"/>
      <c r="Q322" s="5"/>
      <c r="R322" s="5"/>
      <c r="S322" s="5"/>
      <c r="T322" s="38"/>
      <c r="U322" s="38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120"/>
      <c r="BA322" s="120"/>
      <c r="BB322" s="120"/>
      <c r="BC322" s="120"/>
      <c r="BD322" s="120"/>
      <c r="BE322" s="120"/>
      <c r="BF322" s="120"/>
      <c r="BG322" s="120"/>
      <c r="BH322" s="120"/>
      <c r="BI322" s="120"/>
      <c r="BJ322" s="120"/>
    </row>
    <row r="323" spans="1:62" ht="27.75" x14ac:dyDescent="0.4">
      <c r="A323" s="36"/>
      <c r="B323" s="36"/>
      <c r="C323" s="48"/>
      <c r="D323" s="36"/>
      <c r="E323" s="48"/>
      <c r="F323" s="48"/>
      <c r="G323" s="38"/>
      <c r="H323" s="5"/>
      <c r="I323" s="5"/>
      <c r="J323" s="5"/>
      <c r="K323" s="5"/>
      <c r="L323" s="5"/>
      <c r="M323" s="38"/>
      <c r="N323" s="38"/>
      <c r="O323" s="38"/>
      <c r="P323" s="5"/>
      <c r="Q323" s="5"/>
      <c r="R323" s="5"/>
      <c r="S323" s="5"/>
      <c r="T323" s="38"/>
      <c r="U323" s="38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120"/>
      <c r="BA323" s="120"/>
      <c r="BB323" s="120"/>
      <c r="BC323" s="120"/>
      <c r="BD323" s="120"/>
      <c r="BE323" s="120"/>
      <c r="BF323" s="120"/>
      <c r="BG323" s="120"/>
      <c r="BH323" s="120"/>
      <c r="BI323" s="120"/>
      <c r="BJ323" s="120"/>
    </row>
    <row r="324" spans="1:62" ht="27.75" x14ac:dyDescent="0.4">
      <c r="A324" s="36"/>
      <c r="B324" s="36"/>
      <c r="C324" s="48"/>
      <c r="D324" s="36"/>
      <c r="E324" s="48"/>
      <c r="F324" s="48"/>
      <c r="G324" s="38"/>
      <c r="H324" s="5"/>
      <c r="I324" s="5"/>
      <c r="J324" s="5"/>
      <c r="K324" s="5"/>
      <c r="L324" s="5"/>
      <c r="M324" s="38"/>
      <c r="N324" s="38"/>
      <c r="O324" s="38"/>
      <c r="P324" s="5"/>
      <c r="Q324" s="5"/>
      <c r="R324" s="5"/>
      <c r="S324" s="5"/>
      <c r="T324" s="38"/>
      <c r="U324" s="38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120"/>
      <c r="BA324" s="120"/>
      <c r="BB324" s="120"/>
      <c r="BC324" s="120"/>
      <c r="BD324" s="120"/>
      <c r="BE324" s="120"/>
      <c r="BF324" s="120"/>
      <c r="BG324" s="120"/>
      <c r="BH324" s="120"/>
      <c r="BI324" s="120"/>
      <c r="BJ324" s="120"/>
    </row>
    <row r="325" spans="1:62" ht="27.75" x14ac:dyDescent="0.4">
      <c r="A325" s="36"/>
      <c r="B325" s="36"/>
      <c r="C325" s="48"/>
      <c r="D325" s="36"/>
      <c r="E325" s="48"/>
      <c r="F325" s="48"/>
      <c r="G325" s="38"/>
      <c r="H325" s="5"/>
      <c r="I325" s="5"/>
      <c r="J325" s="5"/>
      <c r="K325" s="5"/>
      <c r="L325" s="5"/>
      <c r="M325" s="38"/>
      <c r="N325" s="38"/>
      <c r="O325" s="38"/>
      <c r="P325" s="5"/>
      <c r="Q325" s="5"/>
      <c r="R325" s="5"/>
      <c r="S325" s="5"/>
      <c r="T325" s="38"/>
      <c r="U325" s="38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120"/>
      <c r="BA325" s="120"/>
      <c r="BB325" s="120"/>
      <c r="BC325" s="120"/>
      <c r="BD325" s="120"/>
      <c r="BE325" s="120"/>
      <c r="BF325" s="120"/>
      <c r="BG325" s="120"/>
      <c r="BH325" s="120"/>
      <c r="BI325" s="120"/>
      <c r="BJ325" s="120"/>
    </row>
    <row r="326" spans="1:62" ht="27.75" x14ac:dyDescent="0.4">
      <c r="A326" s="36"/>
      <c r="B326" s="36"/>
      <c r="C326" s="48"/>
      <c r="D326" s="36"/>
      <c r="E326" s="48"/>
      <c r="F326" s="48"/>
      <c r="G326" s="38"/>
      <c r="H326" s="5"/>
      <c r="I326" s="5"/>
      <c r="J326" s="5"/>
      <c r="K326" s="5"/>
      <c r="L326" s="5"/>
      <c r="M326" s="38"/>
      <c r="N326" s="38"/>
      <c r="O326" s="38"/>
      <c r="P326" s="5"/>
      <c r="Q326" s="5"/>
      <c r="R326" s="5"/>
      <c r="S326" s="5"/>
      <c r="T326" s="38"/>
      <c r="U326" s="38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120"/>
      <c r="BA326" s="120"/>
      <c r="BB326" s="120"/>
      <c r="BC326" s="120"/>
      <c r="BD326" s="120"/>
      <c r="BE326" s="120"/>
      <c r="BF326" s="120"/>
      <c r="BG326" s="120"/>
      <c r="BH326" s="120"/>
      <c r="BI326" s="120"/>
      <c r="BJ326" s="120"/>
    </row>
    <row r="327" spans="1:62" ht="27.75" x14ac:dyDescent="0.4">
      <c r="A327" s="36"/>
      <c r="B327" s="36"/>
      <c r="C327" s="48"/>
      <c r="D327" s="36"/>
      <c r="E327" s="48"/>
      <c r="F327" s="48"/>
      <c r="G327" s="38"/>
      <c r="H327" s="5"/>
      <c r="I327" s="5"/>
      <c r="J327" s="5"/>
      <c r="K327" s="5"/>
      <c r="L327" s="5"/>
      <c r="M327" s="38"/>
      <c r="N327" s="38"/>
      <c r="O327" s="38"/>
      <c r="P327" s="5"/>
      <c r="Q327" s="5"/>
      <c r="R327" s="5"/>
      <c r="S327" s="5"/>
      <c r="T327" s="38"/>
      <c r="U327" s="38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120"/>
      <c r="BA327" s="120"/>
      <c r="BB327" s="120"/>
      <c r="BC327" s="120"/>
      <c r="BD327" s="120"/>
      <c r="BE327" s="120"/>
      <c r="BF327" s="120"/>
      <c r="BG327" s="120"/>
      <c r="BH327" s="120"/>
      <c r="BI327" s="120"/>
      <c r="BJ327" s="120"/>
    </row>
    <row r="328" spans="1:62" ht="27.75" x14ac:dyDescent="0.4">
      <c r="A328" s="36"/>
      <c r="B328" s="36"/>
      <c r="C328" s="48"/>
      <c r="D328" s="36"/>
      <c r="E328" s="48"/>
      <c r="F328" s="48"/>
      <c r="G328" s="38"/>
      <c r="H328" s="5"/>
      <c r="I328" s="5"/>
      <c r="J328" s="5"/>
      <c r="K328" s="5"/>
      <c r="L328" s="5"/>
      <c r="M328" s="38"/>
      <c r="N328" s="38"/>
      <c r="O328" s="38"/>
      <c r="P328" s="5"/>
      <c r="Q328" s="5"/>
      <c r="R328" s="5"/>
      <c r="S328" s="5"/>
      <c r="T328" s="38"/>
      <c r="U328" s="38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120"/>
      <c r="BA328" s="120"/>
      <c r="BB328" s="120"/>
      <c r="BC328" s="120"/>
      <c r="BD328" s="120"/>
      <c r="BE328" s="120"/>
      <c r="BF328" s="120"/>
      <c r="BG328" s="120"/>
      <c r="BH328" s="120"/>
      <c r="BI328" s="120"/>
      <c r="BJ328" s="120"/>
    </row>
    <row r="329" spans="1:62" ht="27.75" x14ac:dyDescent="0.4">
      <c r="A329" s="36"/>
      <c r="B329" s="36"/>
      <c r="C329" s="48"/>
      <c r="D329" s="36"/>
      <c r="E329" s="48"/>
      <c r="F329" s="48"/>
      <c r="G329" s="38"/>
      <c r="H329" s="5"/>
      <c r="I329" s="5"/>
      <c r="J329" s="5"/>
      <c r="K329" s="5"/>
      <c r="L329" s="5"/>
      <c r="M329" s="38"/>
      <c r="N329" s="38"/>
      <c r="O329" s="38"/>
      <c r="P329" s="5"/>
      <c r="Q329" s="5"/>
      <c r="R329" s="5"/>
      <c r="S329" s="5"/>
      <c r="T329" s="38"/>
      <c r="U329" s="38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120"/>
      <c r="BA329" s="120"/>
      <c r="BB329" s="120"/>
      <c r="BC329" s="120"/>
      <c r="BD329" s="120"/>
      <c r="BE329" s="120"/>
      <c r="BF329" s="120"/>
      <c r="BG329" s="120"/>
      <c r="BH329" s="120"/>
      <c r="BI329" s="120"/>
      <c r="BJ329" s="120"/>
    </row>
    <row r="330" spans="1:62" ht="27.75" x14ac:dyDescent="0.4">
      <c r="A330" s="36"/>
      <c r="B330" s="36"/>
      <c r="C330" s="48"/>
      <c r="D330" s="36"/>
      <c r="E330" s="48"/>
      <c r="F330" s="48"/>
      <c r="G330" s="38"/>
      <c r="H330" s="5"/>
      <c r="I330" s="5"/>
      <c r="J330" s="5"/>
      <c r="K330" s="5"/>
      <c r="L330" s="5"/>
      <c r="M330" s="38"/>
      <c r="N330" s="38"/>
      <c r="O330" s="38"/>
      <c r="P330" s="5"/>
      <c r="Q330" s="5"/>
      <c r="R330" s="5"/>
      <c r="S330" s="5"/>
      <c r="T330" s="38"/>
      <c r="U330" s="38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120"/>
      <c r="BA330" s="120"/>
      <c r="BB330" s="120"/>
      <c r="BC330" s="120"/>
      <c r="BD330" s="120"/>
      <c r="BE330" s="120"/>
      <c r="BF330" s="120"/>
      <c r="BG330" s="120"/>
      <c r="BH330" s="120"/>
      <c r="BI330" s="120"/>
      <c r="BJ330" s="120"/>
    </row>
    <row r="331" spans="1:62" ht="27.75" x14ac:dyDescent="0.4">
      <c r="A331" s="36"/>
      <c r="B331" s="36"/>
      <c r="C331" s="48"/>
      <c r="D331" s="36"/>
      <c r="E331" s="48"/>
      <c r="F331" s="48"/>
      <c r="G331" s="38"/>
      <c r="H331" s="5"/>
      <c r="I331" s="5"/>
      <c r="J331" s="5"/>
      <c r="K331" s="5"/>
      <c r="L331" s="5"/>
      <c r="M331" s="38"/>
      <c r="N331" s="38"/>
      <c r="O331" s="38"/>
      <c r="P331" s="5"/>
      <c r="Q331" s="5"/>
      <c r="R331" s="5"/>
      <c r="S331" s="5"/>
      <c r="T331" s="38"/>
      <c r="U331" s="38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120"/>
      <c r="BA331" s="120"/>
      <c r="BB331" s="120"/>
      <c r="BC331" s="120"/>
      <c r="BD331" s="120"/>
      <c r="BE331" s="120"/>
      <c r="BF331" s="120"/>
      <c r="BG331" s="120"/>
      <c r="BH331" s="120"/>
      <c r="BI331" s="120"/>
      <c r="BJ331" s="120"/>
    </row>
    <row r="332" spans="1:62" ht="27.75" x14ac:dyDescent="0.4">
      <c r="A332" s="36"/>
      <c r="B332" s="36"/>
      <c r="C332" s="48"/>
      <c r="D332" s="36"/>
      <c r="E332" s="48"/>
      <c r="F332" s="48"/>
      <c r="G332" s="38"/>
      <c r="H332" s="5"/>
      <c r="I332" s="5"/>
      <c r="J332" s="5"/>
      <c r="K332" s="5"/>
      <c r="L332" s="5"/>
      <c r="M332" s="38"/>
      <c r="N332" s="38"/>
      <c r="O332" s="38"/>
      <c r="P332" s="5"/>
      <c r="Q332" s="5"/>
      <c r="R332" s="5"/>
      <c r="S332" s="5"/>
      <c r="T332" s="38"/>
      <c r="U332" s="38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120"/>
      <c r="BA332" s="120"/>
      <c r="BB332" s="120"/>
      <c r="BC332" s="120"/>
      <c r="BD332" s="120"/>
      <c r="BE332" s="120"/>
      <c r="BF332" s="120"/>
      <c r="BG332" s="120"/>
      <c r="BH332" s="120"/>
      <c r="BI332" s="120"/>
      <c r="BJ332" s="120"/>
    </row>
    <row r="333" spans="1:62" ht="27.75" x14ac:dyDescent="0.4">
      <c r="A333" s="36"/>
      <c r="B333" s="36"/>
      <c r="C333" s="48"/>
      <c r="D333" s="36"/>
      <c r="E333" s="48"/>
      <c r="F333" s="48"/>
      <c r="G333" s="38"/>
      <c r="H333" s="5"/>
      <c r="I333" s="5"/>
      <c r="J333" s="5"/>
      <c r="K333" s="5"/>
      <c r="L333" s="5"/>
      <c r="M333" s="38"/>
      <c r="N333" s="38"/>
      <c r="O333" s="38"/>
      <c r="P333" s="5"/>
      <c r="Q333" s="5"/>
      <c r="R333" s="5"/>
      <c r="S333" s="5"/>
      <c r="T333" s="38"/>
      <c r="U333" s="38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120"/>
      <c r="BA333" s="120"/>
      <c r="BB333" s="120"/>
      <c r="BC333" s="120"/>
      <c r="BD333" s="120"/>
      <c r="BE333" s="120"/>
      <c r="BF333" s="120"/>
      <c r="BG333" s="120"/>
      <c r="BH333" s="120"/>
      <c r="BI333" s="120"/>
      <c r="BJ333" s="120"/>
    </row>
    <row r="334" spans="1:62" ht="27.75" x14ac:dyDescent="0.4">
      <c r="A334" s="36"/>
      <c r="B334" s="36"/>
      <c r="C334" s="48"/>
      <c r="D334" s="36"/>
      <c r="E334" s="48"/>
      <c r="F334" s="48"/>
      <c r="G334" s="38"/>
      <c r="H334" s="5"/>
      <c r="I334" s="5"/>
      <c r="J334" s="5"/>
      <c r="K334" s="5"/>
      <c r="L334" s="5"/>
      <c r="M334" s="38"/>
      <c r="N334" s="38"/>
      <c r="O334" s="38"/>
      <c r="P334" s="5"/>
      <c r="Q334" s="5"/>
      <c r="R334" s="5"/>
      <c r="S334" s="5"/>
      <c r="T334" s="38"/>
      <c r="U334" s="38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120"/>
      <c r="BA334" s="120"/>
      <c r="BB334" s="120"/>
      <c r="BC334" s="120"/>
      <c r="BD334" s="120"/>
      <c r="BE334" s="120"/>
      <c r="BF334" s="120"/>
      <c r="BG334" s="120"/>
      <c r="BH334" s="120"/>
      <c r="BI334" s="120"/>
      <c r="BJ334" s="120"/>
    </row>
    <row r="335" spans="1:62" ht="27.75" x14ac:dyDescent="0.4">
      <c r="A335" s="36"/>
      <c r="B335" s="36"/>
      <c r="C335" s="48"/>
      <c r="D335" s="36"/>
      <c r="E335" s="48"/>
      <c r="F335" s="48"/>
      <c r="G335" s="38"/>
      <c r="H335" s="5"/>
      <c r="I335" s="5"/>
      <c r="J335" s="5"/>
      <c r="K335" s="5"/>
      <c r="L335" s="5"/>
      <c r="M335" s="38"/>
      <c r="N335" s="38"/>
      <c r="O335" s="38"/>
      <c r="P335" s="5"/>
      <c r="Q335" s="5"/>
      <c r="R335" s="5"/>
      <c r="S335" s="5"/>
      <c r="T335" s="38"/>
      <c r="U335" s="38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120"/>
      <c r="BA335" s="120"/>
      <c r="BB335" s="120"/>
      <c r="BC335" s="120"/>
      <c r="BD335" s="120"/>
      <c r="BE335" s="120"/>
      <c r="BF335" s="120"/>
      <c r="BG335" s="120"/>
      <c r="BH335" s="120"/>
      <c r="BI335" s="120"/>
      <c r="BJ335" s="120"/>
    </row>
    <row r="336" spans="1:62" ht="27.75" x14ac:dyDescent="0.4">
      <c r="A336" s="36"/>
      <c r="B336" s="36"/>
      <c r="C336" s="48"/>
      <c r="D336" s="36"/>
      <c r="E336" s="48"/>
      <c r="F336" s="48"/>
      <c r="G336" s="38"/>
      <c r="H336" s="5"/>
      <c r="I336" s="5"/>
      <c r="J336" s="5"/>
      <c r="K336" s="5"/>
      <c r="L336" s="5"/>
      <c r="M336" s="38"/>
      <c r="N336" s="38"/>
      <c r="O336" s="38"/>
      <c r="P336" s="5"/>
      <c r="Q336" s="5"/>
      <c r="R336" s="5"/>
      <c r="S336" s="5"/>
      <c r="T336" s="38"/>
      <c r="U336" s="38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120"/>
      <c r="BA336" s="120"/>
      <c r="BB336" s="120"/>
      <c r="BC336" s="120"/>
      <c r="BD336" s="120"/>
      <c r="BE336" s="120"/>
      <c r="BF336" s="120"/>
      <c r="BG336" s="120"/>
      <c r="BH336" s="120"/>
      <c r="BI336" s="120"/>
      <c r="BJ336" s="120"/>
    </row>
    <row r="337" spans="1:62" ht="27.75" x14ac:dyDescent="0.4">
      <c r="A337" s="36"/>
      <c r="B337" s="36"/>
      <c r="C337" s="48"/>
      <c r="D337" s="36"/>
      <c r="E337" s="48"/>
      <c r="F337" s="48"/>
      <c r="G337" s="38"/>
      <c r="H337" s="5"/>
      <c r="I337" s="5"/>
      <c r="J337" s="5"/>
      <c r="K337" s="5"/>
      <c r="L337" s="5"/>
      <c r="M337" s="38"/>
      <c r="N337" s="38"/>
      <c r="O337" s="38"/>
      <c r="P337" s="5"/>
      <c r="Q337" s="5"/>
      <c r="R337" s="5"/>
      <c r="S337" s="5"/>
      <c r="T337" s="38"/>
      <c r="U337" s="38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120"/>
      <c r="BA337" s="120"/>
      <c r="BB337" s="120"/>
      <c r="BC337" s="120"/>
      <c r="BD337" s="120"/>
      <c r="BE337" s="120"/>
      <c r="BF337" s="120"/>
      <c r="BG337" s="120"/>
      <c r="BH337" s="120"/>
      <c r="BI337" s="120"/>
      <c r="BJ337" s="120"/>
    </row>
    <row r="338" spans="1:62" ht="27.75" x14ac:dyDescent="0.4">
      <c r="A338" s="36"/>
      <c r="B338" s="36"/>
      <c r="C338" s="48"/>
      <c r="D338" s="36"/>
      <c r="E338" s="48"/>
      <c r="F338" s="48"/>
      <c r="G338" s="38"/>
      <c r="H338" s="5"/>
      <c r="I338" s="5"/>
      <c r="J338" s="5"/>
      <c r="K338" s="5"/>
      <c r="L338" s="5"/>
      <c r="M338" s="38"/>
      <c r="N338" s="38"/>
      <c r="O338" s="38"/>
      <c r="P338" s="5"/>
      <c r="Q338" s="5"/>
      <c r="R338" s="5"/>
      <c r="S338" s="5"/>
      <c r="T338" s="38"/>
      <c r="U338" s="38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120"/>
      <c r="BA338" s="120"/>
      <c r="BB338" s="120"/>
      <c r="BC338" s="120"/>
      <c r="BD338" s="120"/>
      <c r="BE338" s="120"/>
      <c r="BF338" s="120"/>
      <c r="BG338" s="120"/>
      <c r="BH338" s="120"/>
      <c r="BI338" s="120"/>
      <c r="BJ338" s="120"/>
    </row>
    <row r="339" spans="1:62" ht="27.75" x14ac:dyDescent="0.4">
      <c r="A339" s="36"/>
      <c r="B339" s="36"/>
      <c r="C339" s="48"/>
      <c r="D339" s="36"/>
      <c r="E339" s="48"/>
      <c r="F339" s="48"/>
      <c r="G339" s="38"/>
      <c r="H339" s="5"/>
      <c r="I339" s="5"/>
      <c r="J339" s="5"/>
      <c r="K339" s="5"/>
      <c r="L339" s="5"/>
      <c r="M339" s="38"/>
      <c r="N339" s="38"/>
      <c r="O339" s="38"/>
      <c r="P339" s="5"/>
      <c r="Q339" s="5"/>
      <c r="R339" s="5"/>
      <c r="S339" s="5"/>
      <c r="T339" s="38"/>
      <c r="U339" s="38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120"/>
      <c r="BA339" s="120"/>
      <c r="BB339" s="120"/>
      <c r="BC339" s="120"/>
      <c r="BD339" s="120"/>
      <c r="BE339" s="120"/>
      <c r="BF339" s="120"/>
      <c r="BG339" s="120"/>
      <c r="BH339" s="120"/>
      <c r="BI339" s="120"/>
      <c r="BJ339" s="120"/>
    </row>
    <row r="340" spans="1:62" ht="27.75" x14ac:dyDescent="0.4">
      <c r="A340" s="36"/>
      <c r="B340" s="36"/>
      <c r="C340" s="48"/>
      <c r="D340" s="36"/>
      <c r="E340" s="48"/>
      <c r="F340" s="48"/>
      <c r="G340" s="38"/>
      <c r="H340" s="5"/>
      <c r="I340" s="5"/>
      <c r="J340" s="5"/>
      <c r="K340" s="5"/>
      <c r="L340" s="5"/>
      <c r="M340" s="38"/>
      <c r="N340" s="38"/>
      <c r="O340" s="38"/>
      <c r="P340" s="5"/>
      <c r="Q340" s="5"/>
      <c r="R340" s="5"/>
      <c r="S340" s="5"/>
      <c r="T340" s="38"/>
      <c r="U340" s="38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  <c r="BJ340" s="120"/>
    </row>
    <row r="341" spans="1:62" ht="27.75" x14ac:dyDescent="0.4">
      <c r="A341" s="36"/>
      <c r="B341" s="36"/>
      <c r="C341" s="48"/>
      <c r="D341" s="36"/>
      <c r="E341" s="48"/>
      <c r="F341" s="48"/>
      <c r="G341" s="38"/>
      <c r="H341" s="5"/>
      <c r="I341" s="5"/>
      <c r="J341" s="5"/>
      <c r="K341" s="5"/>
      <c r="L341" s="5"/>
      <c r="M341" s="38"/>
      <c r="N341" s="38"/>
      <c r="O341" s="38"/>
      <c r="P341" s="5"/>
      <c r="Q341" s="5"/>
      <c r="R341" s="5"/>
      <c r="S341" s="5"/>
      <c r="T341" s="38"/>
      <c r="U341" s="38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120"/>
      <c r="BA341" s="120"/>
      <c r="BB341" s="120"/>
      <c r="BC341" s="120"/>
      <c r="BD341" s="120"/>
      <c r="BE341" s="120"/>
      <c r="BF341" s="120"/>
      <c r="BG341" s="120"/>
      <c r="BH341" s="120"/>
      <c r="BI341" s="120"/>
      <c r="BJ341" s="120"/>
    </row>
    <row r="342" spans="1:62" ht="27.75" x14ac:dyDescent="0.4">
      <c r="A342" s="36"/>
      <c r="B342" s="36"/>
      <c r="C342" s="48"/>
      <c r="D342" s="36"/>
      <c r="E342" s="48"/>
      <c r="F342" s="48"/>
      <c r="G342" s="38"/>
      <c r="H342" s="5"/>
      <c r="I342" s="5"/>
      <c r="J342" s="5"/>
      <c r="K342" s="5"/>
      <c r="L342" s="5"/>
      <c r="M342" s="38"/>
      <c r="N342" s="38"/>
      <c r="O342" s="38"/>
      <c r="P342" s="5"/>
      <c r="Q342" s="5"/>
      <c r="R342" s="5"/>
      <c r="S342" s="5"/>
      <c r="T342" s="38"/>
      <c r="U342" s="38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120"/>
      <c r="BA342" s="120"/>
      <c r="BB342" s="120"/>
      <c r="BC342" s="120"/>
      <c r="BD342" s="120"/>
      <c r="BE342" s="120"/>
      <c r="BF342" s="120"/>
      <c r="BG342" s="120"/>
      <c r="BH342" s="120"/>
      <c r="BI342" s="120"/>
      <c r="BJ342" s="120"/>
    </row>
    <row r="343" spans="1:62" ht="27.75" x14ac:dyDescent="0.4">
      <c r="A343" s="36"/>
      <c r="B343" s="36"/>
      <c r="C343" s="48"/>
      <c r="D343" s="36"/>
      <c r="E343" s="48"/>
      <c r="F343" s="48"/>
      <c r="G343" s="38"/>
      <c r="H343" s="5"/>
      <c r="I343" s="5"/>
      <c r="J343" s="5"/>
      <c r="K343" s="5"/>
      <c r="L343" s="5"/>
      <c r="M343" s="38"/>
      <c r="N343" s="38"/>
      <c r="O343" s="38"/>
      <c r="P343" s="5"/>
      <c r="Q343" s="5"/>
      <c r="R343" s="5"/>
      <c r="S343" s="5"/>
      <c r="T343" s="38"/>
      <c r="U343" s="38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120"/>
      <c r="BA343" s="120"/>
      <c r="BB343" s="120"/>
      <c r="BC343" s="120"/>
      <c r="BD343" s="120"/>
      <c r="BE343" s="120"/>
      <c r="BF343" s="120"/>
      <c r="BG343" s="120"/>
      <c r="BH343" s="120"/>
      <c r="BI343" s="120"/>
      <c r="BJ343" s="120"/>
    </row>
    <row r="344" spans="1:62" ht="27.75" x14ac:dyDescent="0.4">
      <c r="A344" s="36"/>
      <c r="B344" s="36"/>
      <c r="C344" s="48"/>
      <c r="D344" s="36"/>
      <c r="E344" s="48"/>
      <c r="F344" s="48"/>
      <c r="G344" s="38"/>
      <c r="H344" s="5"/>
      <c r="I344" s="5"/>
      <c r="J344" s="5"/>
      <c r="K344" s="5"/>
      <c r="L344" s="5"/>
      <c r="M344" s="38"/>
      <c r="N344" s="38"/>
      <c r="O344" s="38"/>
      <c r="P344" s="5"/>
      <c r="Q344" s="5"/>
      <c r="R344" s="5"/>
      <c r="S344" s="5"/>
      <c r="T344" s="38"/>
      <c r="U344" s="38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120"/>
      <c r="BA344" s="120"/>
      <c r="BB344" s="120"/>
      <c r="BC344" s="120"/>
      <c r="BD344" s="120"/>
      <c r="BE344" s="120"/>
      <c r="BF344" s="120"/>
      <c r="BG344" s="120"/>
      <c r="BH344" s="120"/>
      <c r="BI344" s="120"/>
      <c r="BJ344" s="120"/>
    </row>
    <row r="345" spans="1:62" ht="27.75" x14ac:dyDescent="0.4">
      <c r="A345" s="36"/>
      <c r="B345" s="36"/>
      <c r="C345" s="48"/>
      <c r="D345" s="36"/>
      <c r="E345" s="48"/>
      <c r="F345" s="48"/>
      <c r="G345" s="38"/>
      <c r="H345" s="5"/>
      <c r="I345" s="5"/>
      <c r="J345" s="5"/>
      <c r="K345" s="5"/>
      <c r="L345" s="5"/>
      <c r="M345" s="38"/>
      <c r="N345" s="38"/>
      <c r="O345" s="38"/>
      <c r="P345" s="5"/>
      <c r="Q345" s="5"/>
      <c r="R345" s="5"/>
      <c r="S345" s="5"/>
      <c r="T345" s="38"/>
      <c r="U345" s="38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120"/>
      <c r="BA345" s="120"/>
      <c r="BB345" s="120"/>
      <c r="BC345" s="120"/>
      <c r="BD345" s="120"/>
      <c r="BE345" s="120"/>
      <c r="BF345" s="120"/>
      <c r="BG345" s="120"/>
      <c r="BH345" s="120"/>
      <c r="BI345" s="120"/>
      <c r="BJ345" s="120"/>
    </row>
    <row r="346" spans="1:62" ht="27.75" x14ac:dyDescent="0.4">
      <c r="A346" s="36"/>
      <c r="B346" s="36"/>
      <c r="C346" s="48"/>
      <c r="D346" s="36"/>
      <c r="E346" s="48"/>
      <c r="F346" s="48"/>
      <c r="G346" s="38"/>
      <c r="H346" s="5"/>
      <c r="I346" s="5"/>
      <c r="J346" s="5"/>
      <c r="K346" s="5"/>
      <c r="L346" s="5"/>
      <c r="M346" s="38"/>
      <c r="N346" s="38"/>
      <c r="O346" s="38"/>
      <c r="P346" s="5"/>
      <c r="Q346" s="5"/>
      <c r="R346" s="5"/>
      <c r="S346" s="5"/>
      <c r="T346" s="38"/>
      <c r="U346" s="38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  <c r="BJ346" s="120"/>
    </row>
    <row r="347" spans="1:62" ht="27.75" x14ac:dyDescent="0.4">
      <c r="A347" s="36"/>
      <c r="B347" s="36"/>
      <c r="C347" s="48"/>
      <c r="D347" s="36"/>
      <c r="E347" s="48"/>
      <c r="F347" s="48"/>
      <c r="G347" s="38"/>
      <c r="H347" s="5"/>
      <c r="I347" s="5"/>
      <c r="J347" s="5"/>
      <c r="K347" s="5"/>
      <c r="L347" s="5"/>
      <c r="M347" s="38"/>
      <c r="N347" s="38"/>
      <c r="O347" s="38"/>
      <c r="P347" s="5"/>
      <c r="Q347" s="5"/>
      <c r="R347" s="5"/>
      <c r="S347" s="5"/>
      <c r="T347" s="38"/>
      <c r="U347" s="38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120"/>
      <c r="BA347" s="120"/>
      <c r="BB347" s="120"/>
      <c r="BC347" s="120"/>
      <c r="BD347" s="120"/>
      <c r="BE347" s="120"/>
      <c r="BF347" s="120"/>
      <c r="BG347" s="120"/>
      <c r="BH347" s="120"/>
      <c r="BI347" s="120"/>
      <c r="BJ347" s="120"/>
    </row>
    <row r="348" spans="1:62" ht="27.75" x14ac:dyDescent="0.4">
      <c r="A348" s="36"/>
      <c r="B348" s="36"/>
      <c r="C348" s="48"/>
      <c r="D348" s="36"/>
      <c r="E348" s="48"/>
      <c r="F348" s="48"/>
      <c r="G348" s="38"/>
      <c r="H348" s="5"/>
      <c r="I348" s="5"/>
      <c r="J348" s="5"/>
      <c r="K348" s="5"/>
      <c r="L348" s="5"/>
      <c r="M348" s="38"/>
      <c r="N348" s="38"/>
      <c r="O348" s="38"/>
      <c r="P348" s="5"/>
      <c r="Q348" s="5"/>
      <c r="R348" s="5"/>
      <c r="S348" s="5"/>
      <c r="T348" s="38"/>
      <c r="U348" s="38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120"/>
      <c r="BA348" s="120"/>
      <c r="BB348" s="120"/>
      <c r="BC348" s="120"/>
      <c r="BD348" s="120"/>
      <c r="BE348" s="120"/>
      <c r="BF348" s="120"/>
      <c r="BG348" s="120"/>
      <c r="BH348" s="120"/>
      <c r="BI348" s="120"/>
      <c r="BJ348" s="120"/>
    </row>
    <row r="349" spans="1:62" ht="27.75" x14ac:dyDescent="0.4">
      <c r="A349" s="36"/>
      <c r="B349" s="36"/>
      <c r="C349" s="48"/>
      <c r="D349" s="36"/>
      <c r="E349" s="48"/>
      <c r="F349" s="48"/>
      <c r="G349" s="38"/>
      <c r="H349" s="5"/>
      <c r="I349" s="5"/>
      <c r="J349" s="5"/>
      <c r="K349" s="5"/>
      <c r="L349" s="5"/>
      <c r="M349" s="38"/>
      <c r="N349" s="38"/>
      <c r="O349" s="38"/>
      <c r="P349" s="5"/>
      <c r="Q349" s="5"/>
      <c r="R349" s="5"/>
      <c r="S349" s="5"/>
      <c r="T349" s="38"/>
      <c r="U349" s="38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120"/>
      <c r="BA349" s="120"/>
      <c r="BB349" s="120"/>
      <c r="BC349" s="120"/>
      <c r="BD349" s="120"/>
      <c r="BE349" s="120"/>
      <c r="BF349" s="120"/>
      <c r="BG349" s="120"/>
      <c r="BH349" s="120"/>
      <c r="BI349" s="120"/>
      <c r="BJ349" s="120"/>
    </row>
    <row r="350" spans="1:62" ht="27.75" x14ac:dyDescent="0.4">
      <c r="A350" s="36"/>
      <c r="B350" s="36"/>
      <c r="C350" s="48"/>
      <c r="D350" s="36"/>
      <c r="E350" s="48"/>
      <c r="F350" s="48"/>
      <c r="G350" s="38"/>
      <c r="H350" s="5"/>
      <c r="I350" s="5"/>
      <c r="J350" s="5"/>
      <c r="K350" s="5"/>
      <c r="L350" s="5"/>
      <c r="M350" s="38"/>
      <c r="N350" s="38"/>
      <c r="O350" s="38"/>
      <c r="P350" s="5"/>
      <c r="Q350" s="5"/>
      <c r="R350" s="5"/>
      <c r="S350" s="5"/>
      <c r="T350" s="38"/>
      <c r="U350" s="38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120"/>
      <c r="BA350" s="120"/>
      <c r="BB350" s="120"/>
      <c r="BC350" s="120"/>
      <c r="BD350" s="120"/>
      <c r="BE350" s="120"/>
      <c r="BF350" s="120"/>
      <c r="BG350" s="120"/>
      <c r="BH350" s="120"/>
      <c r="BI350" s="120"/>
      <c r="BJ350" s="120"/>
    </row>
    <row r="351" spans="1:62" ht="27.75" x14ac:dyDescent="0.4">
      <c r="A351" s="36"/>
      <c r="B351" s="36"/>
      <c r="C351" s="48"/>
      <c r="D351" s="36"/>
      <c r="E351" s="48"/>
      <c r="F351" s="48"/>
      <c r="G351" s="38"/>
      <c r="H351" s="5"/>
      <c r="I351" s="5"/>
      <c r="J351" s="5"/>
      <c r="K351" s="5"/>
      <c r="L351" s="5"/>
      <c r="M351" s="38"/>
      <c r="N351" s="38"/>
      <c r="O351" s="38"/>
      <c r="P351" s="5"/>
      <c r="Q351" s="5"/>
      <c r="R351" s="5"/>
      <c r="S351" s="5"/>
      <c r="T351" s="38"/>
      <c r="U351" s="38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120"/>
      <c r="BA351" s="120"/>
      <c r="BB351" s="120"/>
      <c r="BC351" s="120"/>
      <c r="BD351" s="120"/>
      <c r="BE351" s="120"/>
      <c r="BF351" s="120"/>
      <c r="BG351" s="120"/>
      <c r="BH351" s="120"/>
      <c r="BI351" s="120"/>
      <c r="BJ351" s="120"/>
    </row>
    <row r="352" spans="1:62" ht="27.75" x14ac:dyDescent="0.4">
      <c r="A352" s="36"/>
      <c r="B352" s="36"/>
      <c r="C352" s="48"/>
      <c r="D352" s="36"/>
      <c r="E352" s="48"/>
      <c r="F352" s="48"/>
      <c r="G352" s="38"/>
      <c r="H352" s="5"/>
      <c r="I352" s="5"/>
      <c r="J352" s="5"/>
      <c r="K352" s="5"/>
      <c r="L352" s="5"/>
      <c r="M352" s="38"/>
      <c r="N352" s="38"/>
      <c r="O352" s="38"/>
      <c r="P352" s="5"/>
      <c r="Q352" s="5"/>
      <c r="R352" s="5"/>
      <c r="S352" s="5"/>
      <c r="T352" s="38"/>
      <c r="U352" s="38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120"/>
      <c r="BA352" s="120"/>
      <c r="BB352" s="120"/>
      <c r="BC352" s="120"/>
      <c r="BD352" s="120"/>
      <c r="BE352" s="120"/>
      <c r="BF352" s="120"/>
      <c r="BG352" s="120"/>
      <c r="BH352" s="120"/>
      <c r="BI352" s="120"/>
      <c r="BJ352" s="120"/>
    </row>
    <row r="353" spans="1:62" ht="27.75" x14ac:dyDescent="0.4">
      <c r="A353" s="36"/>
      <c r="B353" s="36"/>
      <c r="C353" s="48"/>
      <c r="D353" s="36"/>
      <c r="E353" s="48"/>
      <c r="F353" s="48"/>
      <c r="G353" s="38"/>
      <c r="H353" s="5"/>
      <c r="I353" s="5"/>
      <c r="J353" s="5"/>
      <c r="K353" s="5"/>
      <c r="L353" s="5"/>
      <c r="M353" s="38"/>
      <c r="N353" s="38"/>
      <c r="O353" s="38"/>
      <c r="P353" s="5"/>
      <c r="Q353" s="5"/>
      <c r="R353" s="5"/>
      <c r="S353" s="5"/>
      <c r="T353" s="38"/>
      <c r="U353" s="38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120"/>
      <c r="BA353" s="120"/>
      <c r="BB353" s="120"/>
      <c r="BC353" s="120"/>
      <c r="BD353" s="120"/>
      <c r="BE353" s="120"/>
      <c r="BF353" s="120"/>
      <c r="BG353" s="120"/>
      <c r="BH353" s="120"/>
      <c r="BI353" s="120"/>
      <c r="BJ353" s="120"/>
    </row>
    <row r="354" spans="1:62" ht="27.75" x14ac:dyDescent="0.4">
      <c r="A354" s="36"/>
      <c r="B354" s="36"/>
      <c r="C354" s="48"/>
      <c r="D354" s="36"/>
      <c r="E354" s="48"/>
      <c r="F354" s="48"/>
      <c r="G354" s="38"/>
      <c r="H354" s="5"/>
      <c r="I354" s="5"/>
      <c r="J354" s="5"/>
      <c r="K354" s="5"/>
      <c r="L354" s="5"/>
      <c r="M354" s="38"/>
      <c r="N354" s="38"/>
      <c r="O354" s="38"/>
      <c r="P354" s="5"/>
      <c r="Q354" s="5"/>
      <c r="R354" s="5"/>
      <c r="S354" s="5"/>
      <c r="T354" s="38"/>
      <c r="U354" s="38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120"/>
      <c r="BA354" s="120"/>
      <c r="BB354" s="120"/>
      <c r="BC354" s="120"/>
      <c r="BD354" s="120"/>
      <c r="BE354" s="120"/>
      <c r="BF354" s="120"/>
      <c r="BG354" s="120"/>
      <c r="BH354" s="120"/>
      <c r="BI354" s="120"/>
      <c r="BJ354" s="120"/>
    </row>
    <row r="355" spans="1:62" ht="27.75" x14ac:dyDescent="0.4">
      <c r="A355" s="36"/>
      <c r="B355" s="36"/>
      <c r="C355" s="48"/>
      <c r="D355" s="36"/>
      <c r="E355" s="48"/>
      <c r="F355" s="48"/>
      <c r="G355" s="38"/>
      <c r="H355" s="5"/>
      <c r="I355" s="5"/>
      <c r="J355" s="5"/>
      <c r="K355" s="5"/>
      <c r="L355" s="5"/>
      <c r="M355" s="38"/>
      <c r="N355" s="38"/>
      <c r="O355" s="38"/>
      <c r="P355" s="5"/>
      <c r="Q355" s="5"/>
      <c r="R355" s="5"/>
      <c r="S355" s="5"/>
      <c r="T355" s="38"/>
      <c r="U355" s="38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120"/>
      <c r="BA355" s="120"/>
      <c r="BB355" s="120"/>
      <c r="BC355" s="120"/>
      <c r="BD355" s="120"/>
      <c r="BE355" s="120"/>
      <c r="BF355" s="120"/>
      <c r="BG355" s="120"/>
      <c r="BH355" s="120"/>
      <c r="BI355" s="120"/>
      <c r="BJ355" s="120"/>
    </row>
    <row r="356" spans="1:62" ht="27.75" x14ac:dyDescent="0.4">
      <c r="A356" s="36"/>
      <c r="B356" s="36"/>
      <c r="C356" s="48"/>
      <c r="D356" s="36"/>
      <c r="E356" s="48"/>
      <c r="F356" s="48"/>
      <c r="G356" s="38"/>
      <c r="H356" s="5"/>
      <c r="I356" s="5"/>
      <c r="J356" s="5"/>
      <c r="K356" s="5"/>
      <c r="L356" s="5"/>
      <c r="M356" s="38"/>
      <c r="N356" s="38"/>
      <c r="O356" s="38"/>
      <c r="P356" s="5"/>
      <c r="Q356" s="5"/>
      <c r="R356" s="5"/>
      <c r="S356" s="5"/>
      <c r="T356" s="38"/>
      <c r="U356" s="38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120"/>
      <c r="BA356" s="120"/>
      <c r="BB356" s="120"/>
      <c r="BC356" s="120"/>
      <c r="BD356" s="120"/>
      <c r="BE356" s="120"/>
      <c r="BF356" s="120"/>
      <c r="BG356" s="120"/>
      <c r="BH356" s="120"/>
      <c r="BI356" s="120"/>
      <c r="BJ356" s="120"/>
    </row>
    <row r="357" spans="1:62" ht="27.75" x14ac:dyDescent="0.4">
      <c r="A357" s="36"/>
      <c r="B357" s="36"/>
      <c r="C357" s="48"/>
      <c r="D357" s="36"/>
      <c r="E357" s="48"/>
      <c r="F357" s="48"/>
      <c r="G357" s="38"/>
      <c r="H357" s="5"/>
      <c r="I357" s="5"/>
      <c r="J357" s="5"/>
      <c r="K357" s="5"/>
      <c r="L357" s="5"/>
      <c r="M357" s="38"/>
      <c r="N357" s="38"/>
      <c r="O357" s="38"/>
      <c r="P357" s="5"/>
      <c r="Q357" s="5"/>
      <c r="R357" s="5"/>
      <c r="S357" s="5"/>
      <c r="T357" s="38"/>
      <c r="U357" s="38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120"/>
      <c r="BA357" s="120"/>
      <c r="BB357" s="120"/>
      <c r="BC357" s="120"/>
      <c r="BD357" s="120"/>
      <c r="BE357" s="120"/>
      <c r="BF357" s="120"/>
      <c r="BG357" s="120"/>
      <c r="BH357" s="120"/>
      <c r="BI357" s="120"/>
      <c r="BJ357" s="120"/>
    </row>
    <row r="358" spans="1:62" ht="27.75" x14ac:dyDescent="0.4">
      <c r="A358" s="36"/>
      <c r="B358" s="36"/>
      <c r="C358" s="48"/>
      <c r="D358" s="36"/>
      <c r="E358" s="48"/>
      <c r="F358" s="48"/>
      <c r="G358" s="38"/>
      <c r="H358" s="5"/>
      <c r="I358" s="5"/>
      <c r="J358" s="5"/>
      <c r="K358" s="5"/>
      <c r="L358" s="5"/>
      <c r="M358" s="38"/>
      <c r="N358" s="38"/>
      <c r="O358" s="38"/>
      <c r="P358" s="5"/>
      <c r="Q358" s="5"/>
      <c r="R358" s="5"/>
      <c r="S358" s="5"/>
      <c r="T358" s="38"/>
      <c r="U358" s="38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120"/>
      <c r="BA358" s="120"/>
      <c r="BB358" s="120"/>
      <c r="BC358" s="120"/>
      <c r="BD358" s="120"/>
      <c r="BE358" s="120"/>
      <c r="BF358" s="120"/>
      <c r="BG358" s="120"/>
      <c r="BH358" s="120"/>
      <c r="BI358" s="120"/>
      <c r="BJ358" s="120"/>
    </row>
    <row r="359" spans="1:62" ht="27.75" x14ac:dyDescent="0.4">
      <c r="A359" s="36"/>
      <c r="B359" s="36"/>
      <c r="C359" s="48"/>
      <c r="D359" s="36"/>
      <c r="E359" s="48"/>
      <c r="F359" s="48"/>
      <c r="G359" s="38"/>
      <c r="H359" s="5"/>
      <c r="I359" s="5"/>
      <c r="J359" s="5"/>
      <c r="K359" s="5"/>
      <c r="L359" s="5"/>
      <c r="M359" s="38"/>
      <c r="N359" s="38"/>
      <c r="O359" s="38"/>
      <c r="P359" s="5"/>
      <c r="Q359" s="5"/>
      <c r="R359" s="5"/>
      <c r="S359" s="5"/>
      <c r="T359" s="38"/>
      <c r="U359" s="38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120"/>
      <c r="BA359" s="120"/>
      <c r="BB359" s="120"/>
      <c r="BC359" s="120"/>
      <c r="BD359" s="120"/>
      <c r="BE359" s="120"/>
      <c r="BF359" s="120"/>
      <c r="BG359" s="120"/>
      <c r="BH359" s="120"/>
      <c r="BI359" s="120"/>
      <c r="BJ359" s="120"/>
    </row>
    <row r="360" spans="1:62" ht="27.75" x14ac:dyDescent="0.4">
      <c r="A360" s="36"/>
      <c r="B360" s="36"/>
      <c r="C360" s="48"/>
      <c r="D360" s="36"/>
      <c r="E360" s="48"/>
      <c r="F360" s="48"/>
      <c r="G360" s="38"/>
      <c r="H360" s="5"/>
      <c r="I360" s="5"/>
      <c r="J360" s="5"/>
      <c r="K360" s="5"/>
      <c r="L360" s="5"/>
      <c r="M360" s="38"/>
      <c r="N360" s="38"/>
      <c r="O360" s="38"/>
      <c r="P360" s="5"/>
      <c r="Q360" s="5"/>
      <c r="R360" s="5"/>
      <c r="S360" s="5"/>
      <c r="T360" s="38"/>
      <c r="U360" s="38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120"/>
      <c r="BA360" s="120"/>
      <c r="BB360" s="120"/>
      <c r="BC360" s="120"/>
      <c r="BD360" s="120"/>
      <c r="BE360" s="120"/>
      <c r="BF360" s="120"/>
      <c r="BG360" s="120"/>
      <c r="BH360" s="120"/>
      <c r="BI360" s="120"/>
      <c r="BJ360" s="120"/>
    </row>
    <row r="361" spans="1:62" ht="27.75" x14ac:dyDescent="0.4">
      <c r="A361" s="36"/>
      <c r="B361" s="36"/>
      <c r="C361" s="48"/>
      <c r="D361" s="36"/>
      <c r="E361" s="48"/>
      <c r="F361" s="48"/>
      <c r="G361" s="38"/>
      <c r="H361" s="5"/>
      <c r="I361" s="5"/>
      <c r="J361" s="5"/>
      <c r="K361" s="5"/>
      <c r="L361" s="5"/>
      <c r="M361" s="38"/>
      <c r="N361" s="38"/>
      <c r="O361" s="38"/>
      <c r="P361" s="5"/>
      <c r="Q361" s="5"/>
      <c r="R361" s="5"/>
      <c r="S361" s="5"/>
      <c r="T361" s="38"/>
      <c r="U361" s="38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120"/>
      <c r="BA361" s="120"/>
      <c r="BB361" s="120"/>
      <c r="BC361" s="120"/>
      <c r="BD361" s="120"/>
      <c r="BE361" s="120"/>
      <c r="BF361" s="120"/>
      <c r="BG361" s="120"/>
      <c r="BH361" s="120"/>
      <c r="BI361" s="120"/>
      <c r="BJ361" s="120"/>
    </row>
    <row r="362" spans="1:62" ht="27.75" x14ac:dyDescent="0.4">
      <c r="A362" s="36"/>
      <c r="B362" s="36"/>
      <c r="C362" s="48"/>
      <c r="D362" s="36"/>
      <c r="E362" s="48"/>
      <c r="F362" s="48"/>
      <c r="G362" s="38"/>
      <c r="H362" s="5"/>
      <c r="I362" s="5"/>
      <c r="J362" s="5"/>
      <c r="K362" s="5"/>
      <c r="L362" s="5"/>
      <c r="M362" s="38"/>
      <c r="N362" s="38"/>
      <c r="O362" s="38"/>
      <c r="P362" s="5"/>
      <c r="Q362" s="5"/>
      <c r="R362" s="5"/>
      <c r="S362" s="5"/>
      <c r="T362" s="38"/>
      <c r="U362" s="38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120"/>
      <c r="BA362" s="120"/>
      <c r="BB362" s="120"/>
      <c r="BC362" s="120"/>
      <c r="BD362" s="120"/>
      <c r="BE362" s="120"/>
      <c r="BF362" s="120"/>
      <c r="BG362" s="120"/>
      <c r="BH362" s="120"/>
      <c r="BI362" s="120"/>
      <c r="BJ362" s="120"/>
    </row>
    <row r="363" spans="1:62" ht="27.75" x14ac:dyDescent="0.4">
      <c r="A363" s="36"/>
      <c r="B363" s="36"/>
      <c r="C363" s="48"/>
      <c r="D363" s="36"/>
      <c r="E363" s="48"/>
      <c r="F363" s="48"/>
      <c r="G363" s="38"/>
      <c r="H363" s="5"/>
      <c r="I363" s="5"/>
      <c r="J363" s="5"/>
      <c r="K363" s="5"/>
      <c r="L363" s="5"/>
      <c r="M363" s="38"/>
      <c r="N363" s="38"/>
      <c r="O363" s="38"/>
      <c r="P363" s="5"/>
      <c r="Q363" s="5"/>
      <c r="R363" s="5"/>
      <c r="S363" s="5"/>
      <c r="T363" s="38"/>
      <c r="U363" s="38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120"/>
      <c r="BA363" s="120"/>
      <c r="BB363" s="120"/>
      <c r="BC363" s="120"/>
      <c r="BD363" s="120"/>
      <c r="BE363" s="120"/>
      <c r="BF363" s="120"/>
      <c r="BG363" s="120"/>
      <c r="BH363" s="120"/>
      <c r="BI363" s="120"/>
      <c r="BJ363" s="120"/>
    </row>
    <row r="364" spans="1:62" ht="27.75" x14ac:dyDescent="0.4">
      <c r="A364" s="36"/>
      <c r="B364" s="36"/>
      <c r="C364" s="48"/>
      <c r="D364" s="36"/>
      <c r="E364" s="48"/>
      <c r="F364" s="48"/>
      <c r="G364" s="38"/>
      <c r="H364" s="5"/>
      <c r="I364" s="5"/>
      <c r="J364" s="5"/>
      <c r="K364" s="5"/>
      <c r="L364" s="5"/>
      <c r="M364" s="38"/>
      <c r="N364" s="38"/>
      <c r="O364" s="38"/>
      <c r="P364" s="5"/>
      <c r="Q364" s="5"/>
      <c r="R364" s="5"/>
      <c r="S364" s="5"/>
      <c r="T364" s="38"/>
      <c r="U364" s="38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120"/>
      <c r="BA364" s="120"/>
      <c r="BB364" s="120"/>
      <c r="BC364" s="120"/>
      <c r="BD364" s="120"/>
      <c r="BE364" s="120"/>
      <c r="BF364" s="120"/>
      <c r="BG364" s="120"/>
      <c r="BH364" s="120"/>
      <c r="BI364" s="120"/>
      <c r="BJ364" s="120"/>
    </row>
    <row r="365" spans="1:62" ht="27.75" x14ac:dyDescent="0.4">
      <c r="A365" s="36"/>
      <c r="B365" s="36"/>
      <c r="C365" s="48"/>
      <c r="D365" s="36"/>
      <c r="E365" s="48"/>
      <c r="F365" s="48"/>
      <c r="G365" s="38"/>
      <c r="H365" s="5"/>
      <c r="I365" s="5"/>
      <c r="J365" s="5"/>
      <c r="K365" s="5"/>
      <c r="L365" s="5"/>
      <c r="M365" s="38"/>
      <c r="N365" s="38"/>
      <c r="O365" s="38"/>
      <c r="P365" s="5"/>
      <c r="Q365" s="5"/>
      <c r="R365" s="5"/>
      <c r="S365" s="5"/>
      <c r="T365" s="38"/>
      <c r="U365" s="38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120"/>
      <c r="BA365" s="120"/>
      <c r="BB365" s="120"/>
      <c r="BC365" s="120"/>
      <c r="BD365" s="120"/>
      <c r="BE365" s="120"/>
      <c r="BF365" s="120"/>
      <c r="BG365" s="120"/>
      <c r="BH365" s="120"/>
      <c r="BI365" s="120"/>
      <c r="BJ365" s="120"/>
    </row>
    <row r="366" spans="1:62" ht="27.75" x14ac:dyDescent="0.4">
      <c r="A366" s="36"/>
      <c r="B366" s="36"/>
      <c r="C366" s="48"/>
      <c r="D366" s="36"/>
      <c r="E366" s="48"/>
      <c r="F366" s="48"/>
      <c r="G366" s="38"/>
      <c r="H366" s="5"/>
      <c r="I366" s="5"/>
      <c r="J366" s="5"/>
      <c r="K366" s="5"/>
      <c r="L366" s="5"/>
      <c r="M366" s="38"/>
      <c r="N366" s="38"/>
      <c r="O366" s="38"/>
      <c r="P366" s="5"/>
      <c r="Q366" s="5"/>
      <c r="R366" s="5"/>
      <c r="S366" s="5"/>
      <c r="T366" s="38"/>
      <c r="U366" s="38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120"/>
      <c r="BA366" s="120"/>
      <c r="BB366" s="120"/>
      <c r="BC366" s="120"/>
      <c r="BD366" s="120"/>
      <c r="BE366" s="120"/>
      <c r="BF366" s="120"/>
      <c r="BG366" s="120"/>
      <c r="BH366" s="120"/>
      <c r="BI366" s="120"/>
      <c r="BJ366" s="120"/>
    </row>
    <row r="367" spans="1:62" ht="27.75" x14ac:dyDescent="0.4">
      <c r="A367" s="36"/>
      <c r="B367" s="36"/>
      <c r="C367" s="48"/>
      <c r="D367" s="36"/>
      <c r="E367" s="48"/>
      <c r="F367" s="48"/>
      <c r="G367" s="38"/>
      <c r="H367" s="5"/>
      <c r="I367" s="5"/>
      <c r="J367" s="5"/>
      <c r="K367" s="5"/>
      <c r="L367" s="5"/>
      <c r="M367" s="38"/>
      <c r="N367" s="38"/>
      <c r="O367" s="38"/>
      <c r="P367" s="5"/>
      <c r="Q367" s="5"/>
      <c r="R367" s="5"/>
      <c r="S367" s="5"/>
      <c r="T367" s="38"/>
      <c r="U367" s="38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120"/>
      <c r="BA367" s="120"/>
      <c r="BB367" s="120"/>
      <c r="BC367" s="120"/>
      <c r="BD367" s="120"/>
      <c r="BE367" s="120"/>
      <c r="BF367" s="120"/>
      <c r="BG367" s="120"/>
      <c r="BH367" s="120"/>
      <c r="BI367" s="120"/>
      <c r="BJ367" s="120"/>
    </row>
    <row r="368" spans="1:62" ht="27.75" x14ac:dyDescent="0.4">
      <c r="A368" s="36"/>
      <c r="B368" s="36"/>
      <c r="C368" s="48"/>
      <c r="D368" s="36"/>
      <c r="E368" s="48"/>
      <c r="F368" s="48"/>
      <c r="G368" s="38"/>
      <c r="H368" s="5"/>
      <c r="I368" s="5"/>
      <c r="J368" s="5"/>
      <c r="K368" s="5"/>
      <c r="L368" s="5"/>
      <c r="M368" s="38"/>
      <c r="N368" s="38"/>
      <c r="O368" s="38"/>
      <c r="P368" s="5"/>
      <c r="Q368" s="5"/>
      <c r="R368" s="5"/>
      <c r="S368" s="5"/>
      <c r="T368" s="38"/>
      <c r="U368" s="38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120"/>
      <c r="BA368" s="120"/>
      <c r="BB368" s="120"/>
      <c r="BC368" s="120"/>
      <c r="BD368" s="120"/>
      <c r="BE368" s="120"/>
      <c r="BF368" s="120"/>
      <c r="BG368" s="120"/>
      <c r="BH368" s="120"/>
      <c r="BI368" s="120"/>
      <c r="BJ368" s="120"/>
    </row>
    <row r="369" spans="1:62" ht="27.75" x14ac:dyDescent="0.4">
      <c r="A369" s="36"/>
      <c r="B369" s="36"/>
      <c r="C369" s="48"/>
      <c r="D369" s="36"/>
      <c r="E369" s="48"/>
      <c r="F369" s="48"/>
      <c r="G369" s="38"/>
      <c r="H369" s="5"/>
      <c r="I369" s="5"/>
      <c r="J369" s="5"/>
      <c r="K369" s="5"/>
      <c r="L369" s="5"/>
      <c r="M369" s="38"/>
      <c r="N369" s="38"/>
      <c r="O369" s="38"/>
      <c r="P369" s="5"/>
      <c r="Q369" s="5"/>
      <c r="R369" s="5"/>
      <c r="S369" s="5"/>
      <c r="T369" s="38"/>
      <c r="U369" s="38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120"/>
      <c r="BA369" s="120"/>
      <c r="BB369" s="120"/>
      <c r="BC369" s="120"/>
      <c r="BD369" s="120"/>
      <c r="BE369" s="120"/>
      <c r="BF369" s="120"/>
      <c r="BG369" s="120"/>
      <c r="BH369" s="120"/>
      <c r="BI369" s="120"/>
      <c r="BJ369" s="120"/>
    </row>
    <row r="370" spans="1:62" ht="27.75" x14ac:dyDescent="0.4">
      <c r="A370" s="36"/>
      <c r="B370" s="36"/>
      <c r="C370" s="48"/>
      <c r="D370" s="36"/>
      <c r="E370" s="48"/>
      <c r="F370" s="48"/>
      <c r="G370" s="38"/>
      <c r="H370" s="5"/>
      <c r="I370" s="5"/>
      <c r="J370" s="5"/>
      <c r="K370" s="5"/>
      <c r="L370" s="5"/>
      <c r="M370" s="38"/>
      <c r="N370" s="38"/>
      <c r="O370" s="38"/>
      <c r="P370" s="5"/>
      <c r="Q370" s="5"/>
      <c r="R370" s="5"/>
      <c r="S370" s="5"/>
      <c r="T370" s="38"/>
      <c r="U370" s="38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120"/>
      <c r="BA370" s="120"/>
      <c r="BB370" s="120"/>
      <c r="BC370" s="120"/>
      <c r="BD370" s="120"/>
      <c r="BE370" s="120"/>
      <c r="BF370" s="120"/>
      <c r="BG370" s="120"/>
      <c r="BH370" s="120"/>
      <c r="BI370" s="120"/>
      <c r="BJ370" s="120"/>
    </row>
    <row r="371" spans="1:62" ht="27.75" x14ac:dyDescent="0.4">
      <c r="A371" s="36"/>
      <c r="B371" s="36"/>
      <c r="C371" s="48"/>
      <c r="D371" s="36"/>
      <c r="E371" s="48"/>
      <c r="F371" s="48"/>
      <c r="G371" s="38"/>
      <c r="H371" s="5"/>
      <c r="I371" s="5"/>
      <c r="J371" s="5"/>
      <c r="K371" s="5"/>
      <c r="L371" s="5"/>
      <c r="M371" s="38"/>
      <c r="N371" s="38"/>
      <c r="O371" s="38"/>
      <c r="P371" s="5"/>
      <c r="Q371" s="5"/>
      <c r="R371" s="5"/>
      <c r="S371" s="5"/>
      <c r="T371" s="38"/>
      <c r="U371" s="38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120"/>
      <c r="BA371" s="120"/>
      <c r="BB371" s="120"/>
      <c r="BC371" s="120"/>
      <c r="BD371" s="120"/>
      <c r="BE371" s="120"/>
      <c r="BF371" s="120"/>
      <c r="BG371" s="120"/>
      <c r="BH371" s="120"/>
      <c r="BI371" s="120"/>
      <c r="BJ371" s="120"/>
    </row>
    <row r="372" spans="1:62" ht="27.75" x14ac:dyDescent="0.4">
      <c r="A372" s="36"/>
      <c r="B372" s="36"/>
      <c r="C372" s="48"/>
      <c r="D372" s="36"/>
      <c r="E372" s="48"/>
      <c r="F372" s="48"/>
      <c r="G372" s="38"/>
      <c r="H372" s="5"/>
      <c r="I372" s="5"/>
      <c r="J372" s="5"/>
      <c r="K372" s="5"/>
      <c r="L372" s="5"/>
      <c r="M372" s="38"/>
      <c r="N372" s="38"/>
      <c r="O372" s="38"/>
      <c r="P372" s="5"/>
      <c r="Q372" s="5"/>
      <c r="R372" s="5"/>
      <c r="S372" s="5"/>
      <c r="T372" s="38"/>
      <c r="U372" s="38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120"/>
      <c r="BA372" s="120"/>
      <c r="BB372" s="120"/>
      <c r="BC372" s="120"/>
      <c r="BD372" s="120"/>
      <c r="BE372" s="120"/>
      <c r="BF372" s="120"/>
      <c r="BG372" s="120"/>
      <c r="BH372" s="120"/>
      <c r="BI372" s="120"/>
      <c r="BJ372" s="120"/>
    </row>
    <row r="373" spans="1:62" ht="27.75" x14ac:dyDescent="0.4">
      <c r="A373" s="36"/>
      <c r="B373" s="36"/>
      <c r="C373" s="48"/>
      <c r="D373" s="36"/>
      <c r="E373" s="48"/>
      <c r="F373" s="48"/>
      <c r="G373" s="38"/>
      <c r="H373" s="5"/>
      <c r="I373" s="5"/>
      <c r="J373" s="5"/>
      <c r="K373" s="5"/>
      <c r="L373" s="5"/>
      <c r="M373" s="38"/>
      <c r="N373" s="38"/>
      <c r="O373" s="38"/>
      <c r="P373" s="5"/>
      <c r="Q373" s="5"/>
      <c r="R373" s="5"/>
      <c r="S373" s="5"/>
      <c r="T373" s="38"/>
      <c r="U373" s="38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120"/>
      <c r="BA373" s="120"/>
      <c r="BB373" s="120"/>
      <c r="BC373" s="120"/>
      <c r="BD373" s="120"/>
      <c r="BE373" s="120"/>
      <c r="BF373" s="120"/>
      <c r="BG373" s="120"/>
      <c r="BH373" s="120"/>
      <c r="BI373" s="120"/>
      <c r="BJ373" s="120"/>
    </row>
    <row r="374" spans="1:62" ht="27.75" x14ac:dyDescent="0.4">
      <c r="A374" s="36"/>
      <c r="B374" s="36"/>
      <c r="C374" s="48"/>
      <c r="D374" s="36"/>
      <c r="E374" s="48"/>
      <c r="F374" s="48"/>
      <c r="G374" s="38"/>
      <c r="H374" s="5"/>
      <c r="I374" s="5"/>
      <c r="J374" s="5"/>
      <c r="K374" s="5"/>
      <c r="L374" s="5"/>
      <c r="M374" s="38"/>
      <c r="N374" s="38"/>
      <c r="O374" s="38"/>
      <c r="P374" s="5"/>
      <c r="Q374" s="5"/>
      <c r="R374" s="5"/>
      <c r="S374" s="5"/>
      <c r="T374" s="38"/>
      <c r="U374" s="38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120"/>
      <c r="BA374" s="120"/>
      <c r="BB374" s="120"/>
      <c r="BC374" s="120"/>
      <c r="BD374" s="120"/>
      <c r="BE374" s="120"/>
      <c r="BF374" s="120"/>
      <c r="BG374" s="120"/>
      <c r="BH374" s="120"/>
      <c r="BI374" s="120"/>
      <c r="BJ374" s="120"/>
    </row>
    <row r="375" spans="1:62" ht="27.75" x14ac:dyDescent="0.4">
      <c r="A375" s="36"/>
      <c r="B375" s="36"/>
      <c r="C375" s="48"/>
      <c r="D375" s="36"/>
      <c r="E375" s="48"/>
      <c r="F375" s="48"/>
      <c r="G375" s="38"/>
      <c r="H375" s="5"/>
      <c r="I375" s="5"/>
      <c r="J375" s="5"/>
      <c r="K375" s="5"/>
      <c r="L375" s="5"/>
      <c r="M375" s="38"/>
      <c r="N375" s="38"/>
      <c r="O375" s="38"/>
      <c r="P375" s="5"/>
      <c r="Q375" s="5"/>
      <c r="R375" s="5"/>
      <c r="S375" s="5"/>
      <c r="T375" s="38"/>
      <c r="U375" s="38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120"/>
      <c r="BA375" s="120"/>
      <c r="BB375" s="120"/>
      <c r="BC375" s="120"/>
      <c r="BD375" s="120"/>
      <c r="BE375" s="120"/>
      <c r="BF375" s="120"/>
      <c r="BG375" s="120"/>
      <c r="BH375" s="120"/>
      <c r="BI375" s="120"/>
      <c r="BJ375" s="120"/>
    </row>
    <row r="376" spans="1:62" ht="27.75" x14ac:dyDescent="0.4">
      <c r="A376" s="36"/>
      <c r="B376" s="36"/>
      <c r="C376" s="48"/>
      <c r="D376" s="36"/>
      <c r="E376" s="48"/>
      <c r="F376" s="48"/>
      <c r="G376" s="38"/>
      <c r="H376" s="5"/>
      <c r="I376" s="5"/>
      <c r="J376" s="5"/>
      <c r="K376" s="5"/>
      <c r="L376" s="5"/>
      <c r="M376" s="38"/>
      <c r="N376" s="38"/>
      <c r="O376" s="38"/>
      <c r="P376" s="5"/>
      <c r="Q376" s="5"/>
      <c r="R376" s="5"/>
      <c r="S376" s="5"/>
      <c r="T376" s="38"/>
      <c r="U376" s="38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120"/>
      <c r="BA376" s="120"/>
      <c r="BB376" s="120"/>
      <c r="BC376" s="120"/>
      <c r="BD376" s="120"/>
      <c r="BE376" s="120"/>
      <c r="BF376" s="120"/>
      <c r="BG376" s="120"/>
      <c r="BH376" s="120"/>
      <c r="BI376" s="120"/>
      <c r="BJ376" s="120"/>
    </row>
    <row r="377" spans="1:62" ht="27.75" x14ac:dyDescent="0.4">
      <c r="A377" s="36"/>
      <c r="B377" s="36"/>
      <c r="C377" s="48"/>
      <c r="D377" s="36"/>
      <c r="E377" s="48"/>
      <c r="F377" s="48"/>
      <c r="G377" s="38"/>
      <c r="H377" s="5"/>
      <c r="I377" s="5"/>
      <c r="J377" s="5"/>
      <c r="K377" s="5"/>
      <c r="L377" s="5"/>
      <c r="M377" s="38"/>
      <c r="N377" s="38"/>
      <c r="O377" s="38"/>
      <c r="P377" s="5"/>
      <c r="Q377" s="5"/>
      <c r="R377" s="5"/>
      <c r="S377" s="5"/>
      <c r="T377" s="38"/>
      <c r="U377" s="38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120"/>
      <c r="BA377" s="120"/>
      <c r="BB377" s="120"/>
      <c r="BC377" s="120"/>
      <c r="BD377" s="120"/>
      <c r="BE377" s="120"/>
      <c r="BF377" s="120"/>
      <c r="BG377" s="120"/>
      <c r="BH377" s="120"/>
      <c r="BI377" s="120"/>
      <c r="BJ377" s="120"/>
    </row>
    <row r="378" spans="1:62" ht="27.75" x14ac:dyDescent="0.4">
      <c r="A378" s="36"/>
      <c r="B378" s="36"/>
      <c r="C378" s="48"/>
      <c r="D378" s="36"/>
      <c r="E378" s="48"/>
      <c r="F378" s="48"/>
      <c r="G378" s="38"/>
      <c r="H378" s="5"/>
      <c r="I378" s="5"/>
      <c r="J378" s="5"/>
      <c r="K378" s="5"/>
      <c r="L378" s="5"/>
      <c r="M378" s="38"/>
      <c r="N378" s="38"/>
      <c r="O378" s="38"/>
      <c r="P378" s="5"/>
      <c r="Q378" s="5"/>
      <c r="R378" s="5"/>
      <c r="S378" s="5"/>
      <c r="T378" s="38"/>
      <c r="U378" s="38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120"/>
      <c r="BA378" s="120"/>
      <c r="BB378" s="120"/>
      <c r="BC378" s="120"/>
      <c r="BD378" s="120"/>
      <c r="BE378" s="120"/>
      <c r="BF378" s="120"/>
      <c r="BG378" s="120"/>
      <c r="BH378" s="120"/>
      <c r="BI378" s="120"/>
      <c r="BJ378" s="120"/>
    </row>
    <row r="379" spans="1:62" ht="27.75" x14ac:dyDescent="0.4">
      <c r="A379" s="36"/>
      <c r="B379" s="36"/>
      <c r="C379" s="48"/>
      <c r="D379" s="36"/>
      <c r="E379" s="48"/>
      <c r="F379" s="48"/>
      <c r="G379" s="38"/>
      <c r="H379" s="5"/>
      <c r="I379" s="5"/>
      <c r="J379" s="5"/>
      <c r="K379" s="5"/>
      <c r="L379" s="5"/>
      <c r="M379" s="38"/>
      <c r="N379" s="38"/>
      <c r="O379" s="38"/>
      <c r="P379" s="5"/>
      <c r="Q379" s="5"/>
      <c r="R379" s="5"/>
      <c r="S379" s="5"/>
      <c r="T379" s="38"/>
      <c r="U379" s="38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120"/>
      <c r="BA379" s="120"/>
      <c r="BB379" s="120"/>
      <c r="BC379" s="120"/>
      <c r="BD379" s="120"/>
      <c r="BE379" s="120"/>
      <c r="BF379" s="120"/>
      <c r="BG379" s="120"/>
      <c r="BH379" s="120"/>
      <c r="BI379" s="120"/>
      <c r="BJ379" s="120"/>
    </row>
    <row r="380" spans="1:62" ht="27.75" x14ac:dyDescent="0.4">
      <c r="A380" s="36"/>
      <c r="B380" s="36"/>
      <c r="C380" s="48"/>
      <c r="D380" s="36"/>
      <c r="E380" s="48"/>
      <c r="F380" s="48"/>
      <c r="G380" s="38"/>
      <c r="H380" s="5"/>
      <c r="I380" s="5"/>
      <c r="J380" s="5"/>
      <c r="K380" s="5"/>
      <c r="L380" s="5"/>
      <c r="M380" s="38"/>
      <c r="N380" s="38"/>
      <c r="O380" s="38"/>
      <c r="P380" s="5"/>
      <c r="Q380" s="5"/>
      <c r="R380" s="5"/>
      <c r="S380" s="5"/>
      <c r="T380" s="38"/>
      <c r="U380" s="38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120"/>
      <c r="BA380" s="120"/>
      <c r="BB380" s="120"/>
      <c r="BC380" s="120"/>
      <c r="BD380" s="120"/>
      <c r="BE380" s="120"/>
      <c r="BF380" s="120"/>
      <c r="BG380" s="120"/>
      <c r="BH380" s="120"/>
      <c r="BI380" s="120"/>
      <c r="BJ380" s="120"/>
    </row>
    <row r="381" spans="1:62" ht="27.75" x14ac:dyDescent="0.4">
      <c r="A381" s="36"/>
      <c r="B381" s="36"/>
      <c r="C381" s="48"/>
      <c r="D381" s="36"/>
      <c r="E381" s="48"/>
      <c r="F381" s="48"/>
      <c r="G381" s="38"/>
      <c r="H381" s="5"/>
      <c r="I381" s="5"/>
      <c r="J381" s="5"/>
      <c r="K381" s="5"/>
      <c r="L381" s="5"/>
      <c r="M381" s="38"/>
      <c r="N381" s="38"/>
      <c r="O381" s="38"/>
      <c r="P381" s="5"/>
      <c r="Q381" s="5"/>
      <c r="R381" s="5"/>
      <c r="S381" s="5"/>
      <c r="T381" s="38"/>
      <c r="U381" s="38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120"/>
      <c r="BA381" s="120"/>
      <c r="BB381" s="120"/>
      <c r="BC381" s="120"/>
      <c r="BD381" s="120"/>
      <c r="BE381" s="120"/>
      <c r="BF381" s="120"/>
      <c r="BG381" s="120"/>
      <c r="BH381" s="120"/>
      <c r="BI381" s="120"/>
      <c r="BJ381" s="120"/>
    </row>
    <row r="382" spans="1:62" ht="27.75" x14ac:dyDescent="0.4">
      <c r="A382" s="36"/>
      <c r="B382" s="36"/>
      <c r="C382" s="48"/>
      <c r="D382" s="36"/>
      <c r="E382" s="48"/>
      <c r="F382" s="48"/>
      <c r="G382" s="38"/>
      <c r="H382" s="5"/>
      <c r="I382" s="5"/>
      <c r="J382" s="5"/>
      <c r="K382" s="5"/>
      <c r="L382" s="5"/>
      <c r="M382" s="38"/>
      <c r="N382" s="38"/>
      <c r="O382" s="38"/>
      <c r="P382" s="5"/>
      <c r="Q382" s="5"/>
      <c r="R382" s="5"/>
      <c r="S382" s="5"/>
      <c r="T382" s="38"/>
      <c r="U382" s="38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120"/>
      <c r="BA382" s="120"/>
      <c r="BB382" s="120"/>
      <c r="BC382" s="120"/>
      <c r="BD382" s="120"/>
      <c r="BE382" s="120"/>
      <c r="BF382" s="120"/>
      <c r="BG382" s="120"/>
      <c r="BH382" s="120"/>
      <c r="BI382" s="120"/>
      <c r="BJ382" s="120"/>
    </row>
    <row r="383" spans="1:62" ht="27.75" x14ac:dyDescent="0.4">
      <c r="A383" s="36"/>
      <c r="B383" s="36"/>
      <c r="C383" s="48"/>
      <c r="D383" s="36"/>
      <c r="E383" s="48"/>
      <c r="F383" s="48"/>
      <c r="G383" s="38"/>
      <c r="H383" s="5"/>
      <c r="I383" s="5"/>
      <c r="J383" s="5"/>
      <c r="K383" s="5"/>
      <c r="L383" s="5"/>
      <c r="M383" s="38"/>
      <c r="N383" s="38"/>
      <c r="O383" s="38"/>
      <c r="P383" s="5"/>
      <c r="Q383" s="5"/>
      <c r="R383" s="5"/>
      <c r="S383" s="5"/>
      <c r="T383" s="38"/>
      <c r="U383" s="38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120"/>
      <c r="BA383" s="120"/>
      <c r="BB383" s="120"/>
      <c r="BC383" s="120"/>
      <c r="BD383" s="120"/>
      <c r="BE383" s="120"/>
      <c r="BF383" s="120"/>
      <c r="BG383" s="120"/>
      <c r="BH383" s="120"/>
      <c r="BI383" s="120"/>
      <c r="BJ383" s="120"/>
    </row>
    <row r="384" spans="1:62" ht="27.75" x14ac:dyDescent="0.4">
      <c r="A384" s="36"/>
      <c r="B384" s="36"/>
      <c r="C384" s="48"/>
      <c r="D384" s="36"/>
      <c r="E384" s="48"/>
      <c r="F384" s="48"/>
      <c r="G384" s="38"/>
      <c r="H384" s="5"/>
      <c r="I384" s="5"/>
      <c r="J384" s="5"/>
      <c r="K384" s="5"/>
      <c r="L384" s="5"/>
      <c r="M384" s="38"/>
      <c r="N384" s="38"/>
      <c r="O384" s="38"/>
      <c r="P384" s="5"/>
      <c r="Q384" s="5"/>
      <c r="R384" s="5"/>
      <c r="S384" s="5"/>
      <c r="T384" s="38"/>
      <c r="U384" s="38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120"/>
      <c r="BA384" s="120"/>
      <c r="BB384" s="120"/>
      <c r="BC384" s="120"/>
      <c r="BD384" s="120"/>
      <c r="BE384" s="120"/>
      <c r="BF384" s="120"/>
      <c r="BG384" s="120"/>
      <c r="BH384" s="120"/>
      <c r="BI384" s="120"/>
      <c r="BJ384" s="120"/>
    </row>
    <row r="385" spans="1:80" ht="27.75" x14ac:dyDescent="0.4">
      <c r="A385" s="36"/>
      <c r="B385" s="36"/>
      <c r="C385" s="48"/>
      <c r="D385" s="36"/>
      <c r="E385" s="48"/>
      <c r="F385" s="48"/>
      <c r="G385" s="38"/>
      <c r="H385" s="5"/>
      <c r="I385" s="5"/>
      <c r="J385" s="5"/>
      <c r="K385" s="5"/>
      <c r="L385" s="5"/>
      <c r="M385" s="38"/>
      <c r="N385" s="38"/>
      <c r="O385" s="38"/>
      <c r="P385" s="5"/>
      <c r="Q385" s="5"/>
      <c r="R385" s="5"/>
      <c r="S385" s="5"/>
      <c r="T385" s="38"/>
      <c r="U385" s="38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120"/>
      <c r="BA385" s="120"/>
      <c r="BB385" s="120"/>
      <c r="BC385" s="120"/>
      <c r="BD385" s="120"/>
      <c r="BE385" s="120"/>
      <c r="BF385" s="120"/>
      <c r="BG385" s="120"/>
      <c r="BH385" s="120"/>
      <c r="BI385" s="120"/>
      <c r="BJ385" s="120"/>
    </row>
    <row r="386" spans="1:80" ht="27.75" x14ac:dyDescent="0.4">
      <c r="A386" s="36"/>
      <c r="B386" s="36"/>
      <c r="C386" s="48"/>
      <c r="D386" s="36"/>
      <c r="E386" s="48"/>
      <c r="F386" s="48"/>
      <c r="G386" s="38"/>
      <c r="H386" s="5"/>
      <c r="I386" s="5"/>
      <c r="J386" s="5"/>
      <c r="K386" s="5"/>
      <c r="L386" s="5"/>
      <c r="M386" s="38"/>
      <c r="N386" s="38"/>
      <c r="O386" s="38"/>
      <c r="P386" s="5"/>
      <c r="Q386" s="5"/>
      <c r="R386" s="5"/>
      <c r="S386" s="5"/>
      <c r="T386" s="38"/>
      <c r="U386" s="38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120"/>
      <c r="BA386" s="120"/>
      <c r="BB386" s="120"/>
      <c r="BC386" s="120"/>
      <c r="BD386" s="120"/>
      <c r="BE386" s="120"/>
      <c r="BF386" s="120"/>
      <c r="BG386" s="120"/>
      <c r="BH386" s="120"/>
      <c r="BI386" s="120"/>
      <c r="BJ386" s="120"/>
    </row>
    <row r="387" spans="1:80" ht="27.75" x14ac:dyDescent="0.4">
      <c r="A387" s="36"/>
      <c r="B387" s="36"/>
      <c r="C387" s="48"/>
      <c r="D387" s="36"/>
      <c r="E387" s="48"/>
      <c r="F387" s="48"/>
      <c r="G387" s="38"/>
      <c r="H387" s="5"/>
      <c r="I387" s="5"/>
      <c r="J387" s="5"/>
      <c r="K387" s="5"/>
      <c r="L387" s="5"/>
      <c r="M387" s="38"/>
      <c r="N387" s="38"/>
      <c r="O387" s="38"/>
      <c r="P387" s="5"/>
      <c r="Q387" s="5"/>
      <c r="R387" s="5"/>
      <c r="S387" s="5"/>
      <c r="T387" s="38"/>
      <c r="U387" s="38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120"/>
      <c r="BA387" s="120"/>
      <c r="BB387" s="120"/>
      <c r="BC387" s="120"/>
      <c r="BD387" s="120"/>
      <c r="BE387" s="120"/>
      <c r="BF387" s="120"/>
      <c r="BG387" s="120"/>
      <c r="BH387" s="120"/>
      <c r="BI387" s="120"/>
      <c r="BJ387" s="120"/>
    </row>
    <row r="388" spans="1:80" ht="27.75" x14ac:dyDescent="0.4">
      <c r="A388" s="36"/>
      <c r="B388" s="36"/>
      <c r="C388" s="48"/>
      <c r="D388" s="36"/>
      <c r="E388" s="48"/>
      <c r="F388" s="48"/>
      <c r="G388" s="38"/>
      <c r="H388" s="5"/>
      <c r="I388" s="5"/>
      <c r="J388" s="5"/>
      <c r="K388" s="5"/>
      <c r="L388" s="5"/>
      <c r="M388" s="38"/>
      <c r="N388" s="38"/>
      <c r="O388" s="38"/>
      <c r="P388" s="5"/>
      <c r="Q388" s="5"/>
      <c r="R388" s="5"/>
      <c r="S388" s="5"/>
      <c r="T388" s="38"/>
      <c r="U388" s="38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120"/>
      <c r="BA388" s="120"/>
      <c r="BB388" s="120"/>
      <c r="BC388" s="120"/>
      <c r="BD388" s="120"/>
      <c r="BE388" s="120"/>
      <c r="BF388" s="120"/>
      <c r="BG388" s="120"/>
      <c r="BH388" s="120"/>
      <c r="BI388" s="120"/>
      <c r="BJ388" s="120"/>
    </row>
    <row r="389" spans="1:80" ht="27.75" x14ac:dyDescent="0.4">
      <c r="A389" s="36"/>
      <c r="B389" s="36"/>
      <c r="C389" s="48"/>
      <c r="D389" s="36"/>
      <c r="E389" s="48"/>
      <c r="F389" s="48"/>
      <c r="G389" s="38"/>
      <c r="H389" s="5"/>
      <c r="I389" s="5"/>
      <c r="J389" s="5"/>
      <c r="K389" s="5"/>
      <c r="L389" s="5"/>
      <c r="M389" s="38"/>
      <c r="N389" s="38"/>
      <c r="O389" s="38"/>
      <c r="P389" s="5"/>
      <c r="Q389" s="5"/>
      <c r="R389" s="5"/>
      <c r="S389" s="5"/>
      <c r="T389" s="38"/>
      <c r="U389" s="38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120"/>
      <c r="BA389" s="120"/>
      <c r="BB389" s="120"/>
      <c r="BC389" s="120"/>
      <c r="BD389" s="120"/>
      <c r="BE389" s="120"/>
      <c r="BF389" s="120"/>
      <c r="BG389" s="120"/>
      <c r="BH389" s="120"/>
      <c r="BI389" s="120"/>
      <c r="BJ389" s="120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</row>
    <row r="390" spans="1:80" ht="27.75" x14ac:dyDescent="0.4">
      <c r="A390" s="36"/>
      <c r="B390" s="36"/>
      <c r="C390" s="48"/>
      <c r="D390" s="36"/>
      <c r="E390" s="48"/>
      <c r="F390" s="48"/>
      <c r="G390" s="38"/>
      <c r="H390" s="5"/>
      <c r="I390" s="5"/>
      <c r="J390" s="5"/>
      <c r="K390" s="5"/>
      <c r="L390" s="5"/>
      <c r="M390" s="38"/>
      <c r="N390" s="38"/>
      <c r="O390" s="38"/>
      <c r="P390" s="5"/>
      <c r="Q390" s="5"/>
      <c r="R390" s="5"/>
      <c r="S390" s="5"/>
      <c r="T390" s="38"/>
      <c r="U390" s="38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120"/>
      <c r="BA390" s="120"/>
      <c r="BB390" s="120"/>
      <c r="BC390" s="120"/>
      <c r="BD390" s="120"/>
      <c r="BE390" s="120"/>
      <c r="BF390" s="120"/>
      <c r="BG390" s="120"/>
      <c r="BH390" s="120"/>
      <c r="BI390" s="120"/>
      <c r="BJ390" s="120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</row>
    <row r="391" spans="1:80" ht="27.75" x14ac:dyDescent="0.4">
      <c r="A391" s="36"/>
      <c r="B391" s="36"/>
      <c r="C391" s="48"/>
      <c r="D391" s="36"/>
      <c r="E391" s="48"/>
      <c r="F391" s="48"/>
      <c r="G391" s="38"/>
      <c r="H391" s="5"/>
      <c r="I391" s="5"/>
      <c r="J391" s="5"/>
      <c r="K391" s="5"/>
      <c r="L391" s="5"/>
      <c r="M391" s="38"/>
      <c r="N391" s="38"/>
      <c r="O391" s="38"/>
      <c r="P391" s="5"/>
      <c r="Q391" s="5"/>
      <c r="R391" s="5"/>
      <c r="S391" s="5"/>
      <c r="T391" s="38"/>
      <c r="U391" s="38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120"/>
      <c r="BA391" s="120"/>
      <c r="BB391" s="120"/>
      <c r="BC391" s="120"/>
      <c r="BD391" s="120"/>
      <c r="BE391" s="120"/>
      <c r="BF391" s="120"/>
      <c r="BG391" s="120"/>
      <c r="BH391" s="120"/>
      <c r="BI391" s="120"/>
      <c r="BJ391" s="120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</row>
    <row r="392" spans="1:80" ht="27.75" x14ac:dyDescent="0.4">
      <c r="A392" s="36"/>
      <c r="B392" s="36"/>
      <c r="C392" s="48"/>
      <c r="D392" s="36"/>
      <c r="E392" s="48"/>
      <c r="F392" s="48"/>
      <c r="G392" s="38"/>
      <c r="H392" s="5"/>
      <c r="I392" s="5"/>
      <c r="J392" s="5"/>
      <c r="K392" s="5"/>
      <c r="L392" s="5"/>
      <c r="M392" s="38"/>
      <c r="N392" s="38"/>
      <c r="O392" s="38"/>
      <c r="P392" s="5"/>
      <c r="Q392" s="5"/>
      <c r="R392" s="5"/>
      <c r="S392" s="5"/>
      <c r="T392" s="38"/>
      <c r="U392" s="38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120"/>
      <c r="BA392" s="120"/>
      <c r="BB392" s="120"/>
      <c r="BC392" s="120"/>
      <c r="BD392" s="120"/>
      <c r="BE392" s="120"/>
      <c r="BF392" s="120"/>
      <c r="BG392" s="120"/>
      <c r="BH392" s="120"/>
      <c r="BI392" s="120"/>
      <c r="BJ392" s="120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</row>
    <row r="393" spans="1:80" ht="27.75" x14ac:dyDescent="0.4">
      <c r="A393" s="36"/>
      <c r="B393" s="36"/>
      <c r="C393" s="48"/>
      <c r="D393" s="36"/>
      <c r="E393" s="48"/>
      <c r="F393" s="48"/>
      <c r="G393" s="38"/>
      <c r="H393" s="5"/>
      <c r="I393" s="5"/>
      <c r="J393" s="5"/>
      <c r="K393" s="5"/>
      <c r="L393" s="5"/>
      <c r="M393" s="38"/>
      <c r="N393" s="38"/>
      <c r="O393" s="38"/>
      <c r="P393" s="5"/>
      <c r="Q393" s="5"/>
      <c r="R393" s="5"/>
      <c r="S393" s="5"/>
      <c r="T393" s="38"/>
      <c r="U393" s="38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120"/>
      <c r="BA393" s="120"/>
      <c r="BB393" s="120"/>
      <c r="BC393" s="120"/>
      <c r="BD393" s="120"/>
      <c r="BE393" s="120"/>
      <c r="BF393" s="120"/>
      <c r="BG393" s="120"/>
      <c r="BH393" s="120"/>
      <c r="BI393" s="120"/>
      <c r="BJ393" s="120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</row>
    <row r="394" spans="1:80" ht="27.75" x14ac:dyDescent="0.4">
      <c r="A394" s="36"/>
      <c r="B394" s="36"/>
      <c r="C394" s="48"/>
      <c r="D394" s="36"/>
      <c r="E394" s="48"/>
      <c r="F394" s="48"/>
      <c r="G394" s="38"/>
      <c r="H394" s="5"/>
      <c r="I394" s="5"/>
      <c r="J394" s="5"/>
      <c r="K394" s="5"/>
      <c r="L394" s="5"/>
      <c r="M394" s="38"/>
      <c r="N394" s="38"/>
      <c r="O394" s="38"/>
      <c r="P394" s="5"/>
      <c r="Q394" s="5"/>
      <c r="R394" s="5"/>
      <c r="S394" s="5"/>
      <c r="T394" s="38"/>
      <c r="U394" s="38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120"/>
      <c r="BA394" s="120"/>
      <c r="BB394" s="120"/>
      <c r="BC394" s="120"/>
      <c r="BD394" s="120"/>
      <c r="BE394" s="120"/>
      <c r="BF394" s="120"/>
      <c r="BG394" s="120"/>
      <c r="BH394" s="120"/>
      <c r="BI394" s="120"/>
      <c r="BJ394" s="120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</row>
    <row r="395" spans="1:80" ht="27.75" x14ac:dyDescent="0.4">
      <c r="A395" s="36"/>
      <c r="B395" s="36"/>
      <c r="C395" s="48"/>
      <c r="D395" s="36"/>
      <c r="E395" s="48"/>
      <c r="F395" s="48"/>
      <c r="G395" s="38"/>
      <c r="H395" s="5"/>
      <c r="I395" s="5"/>
      <c r="J395" s="5"/>
      <c r="K395" s="5"/>
      <c r="L395" s="5"/>
      <c r="M395" s="38"/>
      <c r="N395" s="38"/>
      <c r="O395" s="38"/>
      <c r="P395" s="5"/>
      <c r="Q395" s="5"/>
      <c r="R395" s="5"/>
      <c r="S395" s="5"/>
      <c r="T395" s="38"/>
      <c r="U395" s="38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120"/>
      <c r="BA395" s="120"/>
      <c r="BB395" s="120"/>
      <c r="BC395" s="120"/>
      <c r="BD395" s="120"/>
      <c r="BE395" s="120"/>
      <c r="BF395" s="120"/>
      <c r="BG395" s="120"/>
      <c r="BH395" s="120"/>
      <c r="BI395" s="120"/>
      <c r="BJ395" s="120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</row>
    <row r="396" spans="1:80" ht="27.75" x14ac:dyDescent="0.4">
      <c r="A396" s="36"/>
      <c r="B396" s="36"/>
      <c r="C396" s="48"/>
      <c r="D396" s="36"/>
      <c r="E396" s="48"/>
      <c r="F396" s="48"/>
      <c r="G396" s="38"/>
      <c r="H396" s="5"/>
      <c r="I396" s="5"/>
      <c r="J396" s="5"/>
      <c r="K396" s="5"/>
      <c r="L396" s="5"/>
      <c r="M396" s="38"/>
      <c r="N396" s="38"/>
      <c r="O396" s="38"/>
      <c r="P396" s="5"/>
      <c r="Q396" s="5"/>
      <c r="R396" s="5"/>
      <c r="S396" s="5"/>
      <c r="T396" s="38"/>
      <c r="U396" s="38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120"/>
      <c r="BA396" s="120"/>
      <c r="BB396" s="120"/>
      <c r="BC396" s="120"/>
      <c r="BD396" s="120"/>
      <c r="BE396" s="120"/>
      <c r="BF396" s="120"/>
      <c r="BG396" s="120"/>
      <c r="BH396" s="120"/>
      <c r="BI396" s="120"/>
      <c r="BJ396" s="120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</row>
    <row r="397" spans="1:80" ht="27.75" x14ac:dyDescent="0.4">
      <c r="A397" s="36"/>
      <c r="B397" s="36"/>
      <c r="C397" s="48"/>
      <c r="D397" s="36"/>
      <c r="E397" s="48"/>
      <c r="F397" s="48"/>
      <c r="G397" s="38"/>
      <c r="H397" s="5"/>
      <c r="I397" s="5"/>
      <c r="J397" s="5"/>
      <c r="K397" s="5"/>
      <c r="L397" s="5"/>
      <c r="M397" s="38"/>
      <c r="N397" s="38"/>
      <c r="O397" s="38"/>
      <c r="P397" s="5"/>
      <c r="Q397" s="5"/>
      <c r="R397" s="5"/>
      <c r="S397" s="5"/>
      <c r="T397" s="38"/>
      <c r="U397" s="38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120"/>
      <c r="BA397" s="120"/>
      <c r="BB397" s="120"/>
      <c r="BC397" s="120"/>
      <c r="BD397" s="120"/>
      <c r="BE397" s="120"/>
      <c r="BF397" s="120"/>
      <c r="BG397" s="120"/>
      <c r="BH397" s="120"/>
      <c r="BI397" s="120"/>
      <c r="BJ397" s="120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</row>
    <row r="398" spans="1:80" ht="27.75" x14ac:dyDescent="0.4">
      <c r="A398" s="36"/>
      <c r="B398" s="36"/>
      <c r="C398" s="48"/>
      <c r="D398" s="36"/>
      <c r="E398" s="48"/>
      <c r="F398" s="48"/>
      <c r="G398" s="38"/>
      <c r="H398" s="5"/>
      <c r="I398" s="5"/>
      <c r="J398" s="5"/>
      <c r="K398" s="5"/>
      <c r="L398" s="5"/>
      <c r="M398" s="38"/>
      <c r="N398" s="38"/>
      <c r="O398" s="38"/>
      <c r="P398" s="5"/>
      <c r="Q398" s="5"/>
      <c r="R398" s="5"/>
      <c r="S398" s="5"/>
      <c r="T398" s="38"/>
      <c r="U398" s="38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120"/>
      <c r="BA398" s="120"/>
      <c r="BB398" s="120"/>
      <c r="BC398" s="120"/>
      <c r="BD398" s="120"/>
      <c r="BE398" s="120"/>
      <c r="BF398" s="120"/>
      <c r="BG398" s="120"/>
      <c r="BH398" s="120"/>
      <c r="BI398" s="120"/>
      <c r="BJ398" s="120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</row>
    <row r="399" spans="1:80" ht="27.75" x14ac:dyDescent="0.4">
      <c r="A399" s="36"/>
      <c r="B399" s="36"/>
      <c r="C399" s="48"/>
      <c r="D399" s="36"/>
      <c r="E399" s="48"/>
      <c r="F399" s="48"/>
      <c r="G399" s="38"/>
      <c r="H399" s="5"/>
      <c r="I399" s="5"/>
      <c r="J399" s="5"/>
      <c r="K399" s="5"/>
      <c r="L399" s="5"/>
      <c r="M399" s="38"/>
      <c r="N399" s="38"/>
      <c r="O399" s="38"/>
      <c r="P399" s="5"/>
      <c r="Q399" s="5"/>
      <c r="R399" s="5"/>
      <c r="S399" s="5"/>
      <c r="T399" s="38"/>
      <c r="U399" s="38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120"/>
      <c r="BA399" s="120"/>
      <c r="BB399" s="120"/>
      <c r="BC399" s="120"/>
      <c r="BD399" s="120"/>
      <c r="BE399" s="120"/>
      <c r="BF399" s="120"/>
      <c r="BG399" s="120"/>
      <c r="BH399" s="120"/>
      <c r="BI399" s="120"/>
      <c r="BJ399" s="120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</row>
    <row r="400" spans="1:80" ht="27.75" x14ac:dyDescent="0.4">
      <c r="A400" s="36"/>
      <c r="B400" s="36"/>
      <c r="C400" s="48"/>
      <c r="D400" s="36"/>
      <c r="E400" s="48"/>
      <c r="F400" s="48"/>
      <c r="G400" s="38"/>
      <c r="H400" s="5"/>
      <c r="I400" s="5"/>
      <c r="J400" s="5"/>
      <c r="K400" s="5"/>
      <c r="L400" s="5"/>
      <c r="M400" s="38"/>
      <c r="N400" s="38"/>
      <c r="O400" s="38"/>
      <c r="P400" s="5"/>
      <c r="Q400" s="5"/>
      <c r="R400" s="5"/>
      <c r="S400" s="5"/>
      <c r="T400" s="38"/>
      <c r="U400" s="38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120"/>
      <c r="BA400" s="120"/>
      <c r="BB400" s="120"/>
      <c r="BC400" s="120"/>
      <c r="BD400" s="120"/>
      <c r="BE400" s="120"/>
      <c r="BF400" s="120"/>
      <c r="BG400" s="120"/>
      <c r="BH400" s="120"/>
      <c r="BI400" s="120"/>
      <c r="BJ400" s="120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</row>
    <row r="401" spans="1:80" ht="27.75" x14ac:dyDescent="0.4">
      <c r="A401" s="36"/>
      <c r="B401" s="36"/>
      <c r="C401" s="48"/>
      <c r="D401" s="36"/>
      <c r="E401" s="48"/>
      <c r="F401" s="48"/>
      <c r="G401" s="38"/>
      <c r="H401" s="5"/>
      <c r="I401" s="5"/>
      <c r="J401" s="5"/>
      <c r="K401" s="5"/>
      <c r="L401" s="5"/>
      <c r="M401" s="38"/>
      <c r="N401" s="38"/>
      <c r="O401" s="38"/>
      <c r="P401" s="5"/>
      <c r="Q401" s="5"/>
      <c r="R401" s="5"/>
      <c r="S401" s="5"/>
      <c r="T401" s="38"/>
      <c r="U401" s="38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120"/>
      <c r="BA401" s="120"/>
      <c r="BB401" s="120"/>
      <c r="BC401" s="120"/>
      <c r="BD401" s="120"/>
      <c r="BE401" s="120"/>
      <c r="BF401" s="120"/>
      <c r="BG401" s="120"/>
      <c r="BH401" s="120"/>
      <c r="BI401" s="120"/>
      <c r="BJ401" s="120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</row>
    <row r="402" spans="1:80" ht="27.75" x14ac:dyDescent="0.4">
      <c r="A402" s="36"/>
      <c r="B402" s="36"/>
      <c r="C402" s="48"/>
      <c r="D402" s="36"/>
      <c r="E402" s="48"/>
      <c r="F402" s="48"/>
      <c r="G402" s="38"/>
      <c r="H402" s="5"/>
      <c r="I402" s="5"/>
      <c r="J402" s="5"/>
      <c r="K402" s="5"/>
      <c r="L402" s="5"/>
      <c r="M402" s="38"/>
      <c r="N402" s="38"/>
      <c r="O402" s="38"/>
      <c r="P402" s="5"/>
      <c r="Q402" s="5"/>
      <c r="R402" s="5"/>
      <c r="S402" s="5"/>
      <c r="T402" s="38"/>
      <c r="U402" s="38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120"/>
      <c r="BA402" s="120"/>
      <c r="BB402" s="120"/>
      <c r="BC402" s="120"/>
      <c r="BD402" s="120"/>
      <c r="BE402" s="120"/>
      <c r="BF402" s="120"/>
      <c r="BG402" s="120"/>
      <c r="BH402" s="120"/>
      <c r="BI402" s="120"/>
      <c r="BJ402" s="120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</row>
    <row r="403" spans="1:80" ht="27.75" x14ac:dyDescent="0.4">
      <c r="A403" s="36"/>
      <c r="B403" s="36"/>
      <c r="C403" s="48"/>
      <c r="D403" s="36"/>
      <c r="E403" s="48"/>
      <c r="F403" s="48"/>
      <c r="G403" s="38"/>
      <c r="H403" s="5"/>
      <c r="I403" s="5"/>
      <c r="J403" s="5"/>
      <c r="K403" s="5"/>
      <c r="L403" s="5"/>
      <c r="M403" s="38"/>
      <c r="N403" s="38"/>
      <c r="O403" s="38"/>
      <c r="P403" s="5"/>
      <c r="Q403" s="5"/>
      <c r="R403" s="5"/>
      <c r="S403" s="5"/>
      <c r="T403" s="38"/>
      <c r="U403" s="38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120"/>
      <c r="BA403" s="120"/>
      <c r="BB403" s="120"/>
      <c r="BC403" s="120"/>
      <c r="BD403" s="120"/>
      <c r="BE403" s="120"/>
      <c r="BF403" s="120"/>
      <c r="BG403" s="120"/>
      <c r="BH403" s="120"/>
      <c r="BI403" s="120"/>
      <c r="BJ403" s="120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</row>
    <row r="404" spans="1:80" ht="27.75" x14ac:dyDescent="0.4">
      <c r="A404" s="36"/>
      <c r="B404" s="36"/>
      <c r="C404" s="48"/>
      <c r="D404" s="36"/>
      <c r="E404" s="48"/>
      <c r="F404" s="48"/>
      <c r="G404" s="38"/>
      <c r="H404" s="5"/>
      <c r="I404" s="5"/>
      <c r="J404" s="5"/>
      <c r="K404" s="5"/>
      <c r="L404" s="5"/>
      <c r="M404" s="38"/>
      <c r="N404" s="38"/>
      <c r="O404" s="38"/>
      <c r="P404" s="5"/>
      <c r="Q404" s="5"/>
      <c r="R404" s="5"/>
      <c r="S404" s="5"/>
      <c r="T404" s="38"/>
      <c r="U404" s="38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120"/>
      <c r="BA404" s="120"/>
      <c r="BB404" s="120"/>
      <c r="BC404" s="120"/>
      <c r="BD404" s="120"/>
      <c r="BE404" s="120"/>
      <c r="BF404" s="120"/>
      <c r="BG404" s="120"/>
      <c r="BH404" s="120"/>
      <c r="BI404" s="120"/>
      <c r="BJ404" s="120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</row>
    <row r="405" spans="1:80" ht="27.75" x14ac:dyDescent="0.4">
      <c r="A405" s="36"/>
      <c r="B405" s="36"/>
      <c r="C405" s="48"/>
      <c r="D405" s="36"/>
      <c r="E405" s="48"/>
      <c r="F405" s="48"/>
      <c r="G405" s="38"/>
      <c r="H405" s="5"/>
      <c r="I405" s="5"/>
      <c r="J405" s="5"/>
      <c r="K405" s="5"/>
      <c r="L405" s="5"/>
      <c r="M405" s="38"/>
      <c r="N405" s="38"/>
      <c r="O405" s="38"/>
      <c r="P405" s="5"/>
      <c r="Q405" s="5"/>
      <c r="R405" s="5"/>
      <c r="S405" s="5"/>
      <c r="T405" s="38"/>
      <c r="U405" s="38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120"/>
      <c r="BA405" s="120"/>
      <c r="BB405" s="120"/>
      <c r="BC405" s="120"/>
      <c r="BD405" s="120"/>
      <c r="BE405" s="120"/>
      <c r="BF405" s="120"/>
      <c r="BG405" s="120"/>
      <c r="BH405" s="120"/>
      <c r="BI405" s="120"/>
      <c r="BJ405" s="120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</row>
    <row r="406" spans="1:80" ht="27.75" x14ac:dyDescent="0.4">
      <c r="A406" s="36"/>
      <c r="B406" s="36"/>
      <c r="C406" s="48"/>
      <c r="D406" s="36"/>
      <c r="E406" s="48"/>
      <c r="F406" s="48"/>
      <c r="G406" s="38"/>
      <c r="H406" s="5"/>
      <c r="I406" s="5"/>
      <c r="J406" s="5"/>
      <c r="K406" s="5"/>
      <c r="L406" s="5"/>
      <c r="M406" s="38"/>
      <c r="N406" s="38"/>
      <c r="O406" s="38"/>
      <c r="P406" s="5"/>
      <c r="Q406" s="5"/>
      <c r="R406" s="5"/>
      <c r="S406" s="5"/>
      <c r="T406" s="38"/>
      <c r="U406" s="38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120"/>
      <c r="BA406" s="120"/>
      <c r="BB406" s="120"/>
      <c r="BC406" s="120"/>
      <c r="BD406" s="120"/>
      <c r="BE406" s="120"/>
      <c r="BF406" s="120"/>
      <c r="BG406" s="120"/>
      <c r="BH406" s="120"/>
      <c r="BI406" s="120"/>
      <c r="BJ406" s="120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</row>
    <row r="407" spans="1:80" ht="27.75" x14ac:dyDescent="0.4">
      <c r="A407" s="36"/>
      <c r="B407" s="36"/>
      <c r="C407" s="48"/>
      <c r="D407" s="36"/>
      <c r="E407" s="48"/>
      <c r="F407" s="48"/>
      <c r="G407" s="38"/>
      <c r="H407" s="5"/>
      <c r="I407" s="5"/>
      <c r="J407" s="5"/>
      <c r="K407" s="5"/>
      <c r="L407" s="5"/>
      <c r="M407" s="38"/>
      <c r="N407" s="38"/>
      <c r="O407" s="38"/>
      <c r="P407" s="5"/>
      <c r="Q407" s="5"/>
      <c r="R407" s="5"/>
      <c r="S407" s="5"/>
      <c r="T407" s="38"/>
      <c r="U407" s="38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120"/>
      <c r="BA407" s="120"/>
      <c r="BB407" s="120"/>
      <c r="BC407" s="120"/>
      <c r="BD407" s="120"/>
      <c r="BE407" s="120"/>
      <c r="BF407" s="120"/>
      <c r="BG407" s="120"/>
      <c r="BH407" s="120"/>
      <c r="BI407" s="120"/>
      <c r="BJ407" s="120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</row>
    <row r="408" spans="1:80" ht="27.75" x14ac:dyDescent="0.4">
      <c r="A408" s="36"/>
      <c r="B408" s="36"/>
      <c r="C408" s="48"/>
      <c r="D408" s="36"/>
      <c r="E408" s="48"/>
      <c r="F408" s="48"/>
      <c r="G408" s="38"/>
      <c r="H408" s="5"/>
      <c r="I408" s="5"/>
      <c r="J408" s="5"/>
      <c r="K408" s="5"/>
      <c r="L408" s="5"/>
      <c r="M408" s="38"/>
      <c r="N408" s="38"/>
      <c r="O408" s="38"/>
      <c r="P408" s="5"/>
      <c r="Q408" s="5"/>
      <c r="R408" s="5"/>
      <c r="S408" s="5"/>
      <c r="T408" s="38"/>
      <c r="U408" s="38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120"/>
      <c r="BA408" s="120"/>
      <c r="BB408" s="120"/>
      <c r="BC408" s="120"/>
      <c r="BD408" s="120"/>
      <c r="BE408" s="120"/>
      <c r="BF408" s="120"/>
      <c r="BG408" s="120"/>
      <c r="BH408" s="120"/>
      <c r="BI408" s="120"/>
      <c r="BJ408" s="120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</row>
    <row r="409" spans="1:80" ht="27.75" x14ac:dyDescent="0.4">
      <c r="A409" s="36"/>
      <c r="B409" s="36"/>
      <c r="C409" s="48"/>
      <c r="D409" s="36"/>
      <c r="E409" s="48"/>
      <c r="F409" s="48"/>
      <c r="G409" s="38"/>
      <c r="H409" s="5"/>
      <c r="I409" s="5"/>
      <c r="J409" s="5"/>
      <c r="K409" s="5"/>
      <c r="L409" s="5"/>
      <c r="M409" s="38"/>
      <c r="N409" s="38"/>
      <c r="O409" s="38"/>
      <c r="P409" s="5"/>
      <c r="Q409" s="5"/>
      <c r="R409" s="5"/>
      <c r="S409" s="5"/>
      <c r="T409" s="38"/>
      <c r="U409" s="38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120"/>
      <c r="BA409" s="120"/>
      <c r="BB409" s="120"/>
      <c r="BC409" s="120"/>
      <c r="BD409" s="120"/>
      <c r="BE409" s="120"/>
      <c r="BF409" s="120"/>
      <c r="BG409" s="120"/>
      <c r="BH409" s="120"/>
      <c r="BI409" s="120"/>
      <c r="BJ409" s="120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</row>
    <row r="410" spans="1:80" ht="27.75" x14ac:dyDescent="0.4">
      <c r="A410" s="36"/>
      <c r="B410" s="36"/>
      <c r="C410" s="48"/>
      <c r="D410" s="36"/>
      <c r="E410" s="48"/>
      <c r="F410" s="48"/>
      <c r="G410" s="38"/>
      <c r="H410" s="5"/>
      <c r="I410" s="5"/>
      <c r="J410" s="5"/>
      <c r="K410" s="5"/>
      <c r="L410" s="5"/>
      <c r="M410" s="38"/>
      <c r="N410" s="38"/>
      <c r="O410" s="38"/>
      <c r="P410" s="5"/>
      <c r="Q410" s="5"/>
      <c r="R410" s="5"/>
      <c r="S410" s="5"/>
      <c r="T410" s="38"/>
      <c r="U410" s="38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120"/>
      <c r="BA410" s="120"/>
      <c r="BB410" s="120"/>
      <c r="BC410" s="120"/>
      <c r="BD410" s="120"/>
      <c r="BE410" s="120"/>
      <c r="BF410" s="120"/>
      <c r="BG410" s="120"/>
      <c r="BH410" s="120"/>
      <c r="BI410" s="120"/>
      <c r="BJ410" s="120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</row>
    <row r="411" spans="1:80" ht="27.75" x14ac:dyDescent="0.4">
      <c r="A411" s="36"/>
      <c r="B411" s="36"/>
      <c r="C411" s="48"/>
      <c r="D411" s="36"/>
      <c r="E411" s="48"/>
      <c r="F411" s="48"/>
      <c r="G411" s="38"/>
      <c r="H411" s="5"/>
      <c r="I411" s="5"/>
      <c r="J411" s="5"/>
      <c r="K411" s="5"/>
      <c r="L411" s="5"/>
      <c r="M411" s="38"/>
      <c r="N411" s="38"/>
      <c r="O411" s="38"/>
      <c r="P411" s="5"/>
      <c r="Q411" s="5"/>
      <c r="R411" s="5"/>
      <c r="S411" s="5"/>
      <c r="T411" s="38"/>
      <c r="U411" s="38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120"/>
      <c r="BA411" s="120"/>
      <c r="BB411" s="120"/>
      <c r="BC411" s="120"/>
      <c r="BD411" s="120"/>
      <c r="BE411" s="120"/>
      <c r="BF411" s="120"/>
      <c r="BG411" s="120"/>
      <c r="BH411" s="120"/>
      <c r="BI411" s="120"/>
      <c r="BJ411" s="120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</row>
    <row r="412" spans="1:80" ht="27.75" x14ac:dyDescent="0.4">
      <c r="A412" s="36"/>
      <c r="B412" s="36"/>
      <c r="C412" s="48"/>
      <c r="D412" s="36"/>
      <c r="E412" s="48"/>
      <c r="F412" s="48"/>
      <c r="G412" s="38"/>
      <c r="H412" s="5"/>
      <c r="I412" s="5"/>
      <c r="J412" s="5"/>
      <c r="K412" s="5"/>
      <c r="L412" s="5"/>
      <c r="M412" s="38"/>
      <c r="N412" s="38"/>
      <c r="O412" s="38"/>
      <c r="P412" s="5"/>
      <c r="Q412" s="5"/>
      <c r="R412" s="5"/>
      <c r="S412" s="5"/>
      <c r="T412" s="38"/>
      <c r="U412" s="38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120"/>
      <c r="BA412" s="120"/>
      <c r="BB412" s="120"/>
      <c r="BC412" s="120"/>
      <c r="BD412" s="120"/>
      <c r="BE412" s="120"/>
      <c r="BF412" s="120"/>
      <c r="BG412" s="120"/>
      <c r="BH412" s="120"/>
      <c r="BI412" s="120"/>
      <c r="BJ412" s="120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</row>
    <row r="413" spans="1:80" ht="27.75" x14ac:dyDescent="0.4">
      <c r="A413" s="36"/>
      <c r="B413" s="36"/>
      <c r="C413" s="48"/>
      <c r="D413" s="36"/>
      <c r="E413" s="48"/>
      <c r="F413" s="48"/>
      <c r="G413" s="38"/>
      <c r="H413" s="5"/>
      <c r="I413" s="5"/>
      <c r="J413" s="5"/>
      <c r="K413" s="5"/>
      <c r="L413" s="5"/>
      <c r="M413" s="38"/>
      <c r="N413" s="38"/>
      <c r="O413" s="38"/>
      <c r="P413" s="5"/>
      <c r="Q413" s="5"/>
      <c r="R413" s="5"/>
      <c r="S413" s="5"/>
      <c r="T413" s="38"/>
      <c r="U413" s="38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120"/>
      <c r="BA413" s="120"/>
      <c r="BB413" s="120"/>
      <c r="BC413" s="120"/>
      <c r="BD413" s="120"/>
      <c r="BE413" s="120"/>
      <c r="BF413" s="120"/>
      <c r="BG413" s="120"/>
      <c r="BH413" s="120"/>
      <c r="BI413" s="120"/>
      <c r="BJ413" s="120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</row>
    <row r="414" spans="1:80" ht="27.75" x14ac:dyDescent="0.4">
      <c r="A414" s="36"/>
      <c r="B414" s="36"/>
      <c r="C414" s="48"/>
      <c r="D414" s="36"/>
      <c r="E414" s="48"/>
      <c r="F414" s="48"/>
      <c r="G414" s="38"/>
      <c r="H414" s="5"/>
      <c r="I414" s="5"/>
      <c r="J414" s="5"/>
      <c r="K414" s="5"/>
      <c r="L414" s="5"/>
      <c r="M414" s="38"/>
      <c r="N414" s="38"/>
      <c r="O414" s="38"/>
      <c r="P414" s="5"/>
      <c r="Q414" s="5"/>
      <c r="R414" s="5"/>
      <c r="S414" s="5"/>
      <c r="T414" s="38"/>
      <c r="U414" s="38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120"/>
      <c r="BA414" s="120"/>
      <c r="BB414" s="120"/>
      <c r="BC414" s="120"/>
      <c r="BD414" s="120"/>
      <c r="BE414" s="120"/>
      <c r="BF414" s="120"/>
      <c r="BG414" s="120"/>
      <c r="BH414" s="120"/>
      <c r="BI414" s="120"/>
      <c r="BJ414" s="120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</row>
    <row r="415" spans="1:80" ht="27.75" x14ac:dyDescent="0.4">
      <c r="A415" s="36"/>
      <c r="B415" s="36"/>
      <c r="C415" s="48"/>
      <c r="D415" s="36"/>
      <c r="E415" s="48"/>
      <c r="F415" s="48"/>
      <c r="G415" s="38"/>
      <c r="H415" s="5"/>
      <c r="I415" s="5"/>
      <c r="J415" s="5"/>
      <c r="K415" s="5"/>
      <c r="L415" s="5"/>
      <c r="M415" s="38"/>
      <c r="N415" s="38"/>
      <c r="O415" s="38"/>
      <c r="P415" s="5"/>
      <c r="Q415" s="5"/>
      <c r="R415" s="5"/>
      <c r="S415" s="5"/>
      <c r="T415" s="38"/>
      <c r="U415" s="38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120"/>
      <c r="BA415" s="120"/>
      <c r="BB415" s="120"/>
      <c r="BC415" s="120"/>
      <c r="BD415" s="120"/>
      <c r="BE415" s="120"/>
      <c r="BF415" s="120"/>
      <c r="BG415" s="120"/>
      <c r="BH415" s="120"/>
      <c r="BI415" s="120"/>
      <c r="BJ415" s="120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</row>
    <row r="416" spans="1:80" ht="27.75" x14ac:dyDescent="0.4">
      <c r="A416" s="36"/>
      <c r="B416" s="36"/>
      <c r="C416" s="48"/>
      <c r="D416" s="36"/>
      <c r="E416" s="48"/>
      <c r="F416" s="48"/>
      <c r="G416" s="38"/>
      <c r="H416" s="5"/>
      <c r="I416" s="5"/>
      <c r="J416" s="5"/>
      <c r="K416" s="5"/>
      <c r="L416" s="5"/>
      <c r="M416" s="38"/>
      <c r="N416" s="38"/>
      <c r="O416" s="38"/>
      <c r="P416" s="5"/>
      <c r="Q416" s="5"/>
      <c r="R416" s="5"/>
      <c r="S416" s="5"/>
      <c r="T416" s="38"/>
      <c r="U416" s="38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120"/>
      <c r="BA416" s="120"/>
      <c r="BB416" s="120"/>
      <c r="BC416" s="120"/>
      <c r="BD416" s="120"/>
      <c r="BE416" s="120"/>
      <c r="BF416" s="120"/>
      <c r="BG416" s="120"/>
      <c r="BH416" s="120"/>
      <c r="BI416" s="120"/>
      <c r="BJ416" s="120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</row>
    <row r="417" spans="1:80" ht="27.75" x14ac:dyDescent="0.4">
      <c r="A417" s="36"/>
      <c r="B417" s="36"/>
      <c r="C417" s="48"/>
      <c r="D417" s="36"/>
      <c r="E417" s="48"/>
      <c r="F417" s="48"/>
      <c r="G417" s="38"/>
      <c r="H417" s="5"/>
      <c r="I417" s="5"/>
      <c r="J417" s="5"/>
      <c r="K417" s="5"/>
      <c r="L417" s="5"/>
      <c r="M417" s="38"/>
      <c r="N417" s="38"/>
      <c r="O417" s="38"/>
      <c r="P417" s="5"/>
      <c r="Q417" s="5"/>
      <c r="R417" s="5"/>
      <c r="S417" s="5"/>
      <c r="T417" s="38"/>
      <c r="U417" s="38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120"/>
      <c r="BA417" s="120"/>
      <c r="BB417" s="120"/>
      <c r="BC417" s="120"/>
      <c r="BD417" s="120"/>
      <c r="BE417" s="120"/>
      <c r="BF417" s="120"/>
      <c r="BG417" s="120"/>
      <c r="BH417" s="120"/>
      <c r="BI417" s="120"/>
      <c r="BJ417" s="120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</row>
    <row r="418" spans="1:80" ht="27.75" x14ac:dyDescent="0.4">
      <c r="A418" s="36"/>
      <c r="B418" s="36"/>
      <c r="C418" s="48"/>
      <c r="D418" s="36"/>
      <c r="E418" s="48"/>
      <c r="F418" s="48"/>
      <c r="G418" s="38"/>
      <c r="H418" s="5"/>
      <c r="I418" s="5"/>
      <c r="J418" s="5"/>
      <c r="K418" s="5"/>
      <c r="L418" s="5"/>
      <c r="M418" s="38"/>
      <c r="N418" s="38"/>
      <c r="O418" s="38"/>
      <c r="P418" s="5"/>
      <c r="Q418" s="5"/>
      <c r="R418" s="5"/>
      <c r="S418" s="5"/>
      <c r="T418" s="38"/>
      <c r="U418" s="38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120"/>
      <c r="BA418" s="120"/>
      <c r="BB418" s="120"/>
      <c r="BC418" s="120"/>
      <c r="BD418" s="120"/>
      <c r="BE418" s="120"/>
      <c r="BF418" s="120"/>
      <c r="BG418" s="120"/>
      <c r="BH418" s="120"/>
      <c r="BI418" s="120"/>
      <c r="BJ418" s="120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</row>
    <row r="419" spans="1:80" ht="27.75" x14ac:dyDescent="0.4">
      <c r="A419" s="36"/>
      <c r="B419" s="36"/>
      <c r="C419" s="48"/>
      <c r="D419" s="36"/>
      <c r="E419" s="48"/>
      <c r="F419" s="48"/>
      <c r="G419" s="38"/>
      <c r="H419" s="5"/>
      <c r="I419" s="5"/>
      <c r="J419" s="5"/>
      <c r="K419" s="5"/>
      <c r="L419" s="5"/>
      <c r="M419" s="38"/>
      <c r="N419" s="38"/>
      <c r="O419" s="38"/>
      <c r="P419" s="5"/>
      <c r="Q419" s="5"/>
      <c r="R419" s="5"/>
      <c r="S419" s="5"/>
      <c r="T419" s="38"/>
      <c r="U419" s="38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120"/>
      <c r="BA419" s="120"/>
      <c r="BB419" s="120"/>
      <c r="BC419" s="120"/>
      <c r="BD419" s="120"/>
      <c r="BE419" s="120"/>
      <c r="BF419" s="120"/>
      <c r="BG419" s="120"/>
      <c r="BH419" s="120"/>
      <c r="BI419" s="120"/>
      <c r="BJ419" s="120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</row>
    <row r="420" spans="1:80" ht="27.75" x14ac:dyDescent="0.4">
      <c r="A420" s="36"/>
      <c r="B420" s="36"/>
      <c r="C420" s="48"/>
      <c r="D420" s="36"/>
      <c r="E420" s="48"/>
      <c r="F420" s="48"/>
      <c r="G420" s="38"/>
      <c r="H420" s="5"/>
      <c r="I420" s="5"/>
      <c r="J420" s="5"/>
      <c r="K420" s="5"/>
      <c r="L420" s="5"/>
      <c r="M420" s="38"/>
      <c r="N420" s="38"/>
      <c r="O420" s="38"/>
      <c r="P420" s="5"/>
      <c r="Q420" s="5"/>
      <c r="R420" s="5"/>
      <c r="S420" s="5"/>
      <c r="T420" s="38"/>
      <c r="U420" s="38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120"/>
      <c r="BA420" s="120"/>
      <c r="BB420" s="120"/>
      <c r="BC420" s="120"/>
      <c r="BD420" s="120"/>
      <c r="BE420" s="120"/>
      <c r="BF420" s="120"/>
      <c r="BG420" s="120"/>
      <c r="BH420" s="120"/>
      <c r="BI420" s="120"/>
      <c r="BJ420" s="120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</row>
    <row r="421" spans="1:80" ht="27.75" x14ac:dyDescent="0.4">
      <c r="A421" s="36"/>
      <c r="B421" s="36"/>
      <c r="C421" s="48"/>
      <c r="D421" s="36"/>
      <c r="E421" s="48"/>
      <c r="F421" s="48"/>
      <c r="G421" s="38"/>
      <c r="H421" s="5"/>
      <c r="I421" s="5"/>
      <c r="J421" s="5"/>
      <c r="K421" s="5"/>
      <c r="L421" s="5"/>
      <c r="M421" s="38"/>
      <c r="N421" s="38"/>
      <c r="O421" s="38"/>
      <c r="P421" s="5"/>
      <c r="Q421" s="5"/>
      <c r="R421" s="5"/>
      <c r="S421" s="5"/>
      <c r="T421" s="38"/>
      <c r="U421" s="38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120"/>
      <c r="BA421" s="120"/>
      <c r="BB421" s="120"/>
      <c r="BC421" s="120"/>
      <c r="BD421" s="120"/>
      <c r="BE421" s="120"/>
      <c r="BF421" s="120"/>
      <c r="BG421" s="120"/>
      <c r="BH421" s="120"/>
      <c r="BI421" s="120"/>
      <c r="BJ421" s="120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</row>
    <row r="422" spans="1:80" ht="27.75" x14ac:dyDescent="0.4">
      <c r="A422" s="36"/>
      <c r="B422" s="36"/>
      <c r="C422" s="48"/>
      <c r="D422" s="36"/>
      <c r="E422" s="48"/>
      <c r="F422" s="48"/>
      <c r="G422" s="38"/>
      <c r="H422" s="5"/>
      <c r="I422" s="5"/>
      <c r="J422" s="5"/>
      <c r="K422" s="5"/>
      <c r="L422" s="5"/>
      <c r="M422" s="38"/>
      <c r="N422" s="38"/>
      <c r="O422" s="38"/>
      <c r="P422" s="5"/>
      <c r="Q422" s="5"/>
      <c r="R422" s="5"/>
      <c r="S422" s="5"/>
      <c r="T422" s="38"/>
      <c r="U422" s="38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120"/>
      <c r="BA422" s="120"/>
      <c r="BB422" s="120"/>
      <c r="BC422" s="120"/>
      <c r="BD422" s="120"/>
      <c r="BE422" s="120"/>
      <c r="BF422" s="120"/>
      <c r="BG422" s="120"/>
      <c r="BH422" s="120"/>
      <c r="BI422" s="120"/>
      <c r="BJ422" s="120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</row>
    <row r="423" spans="1:80" ht="27.75" x14ac:dyDescent="0.4">
      <c r="A423" s="36"/>
      <c r="B423" s="36"/>
      <c r="C423" s="48"/>
      <c r="D423" s="36"/>
      <c r="E423" s="48"/>
      <c r="F423" s="48"/>
      <c r="G423" s="38"/>
      <c r="H423" s="5"/>
      <c r="I423" s="5"/>
      <c r="J423" s="5"/>
      <c r="K423" s="5"/>
      <c r="L423" s="5"/>
      <c r="M423" s="38"/>
      <c r="N423" s="38"/>
      <c r="O423" s="38"/>
      <c r="P423" s="5"/>
      <c r="Q423" s="5"/>
      <c r="R423" s="5"/>
      <c r="S423" s="5"/>
      <c r="T423" s="38"/>
      <c r="U423" s="38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120"/>
      <c r="BA423" s="120"/>
      <c r="BB423" s="120"/>
      <c r="BC423" s="120"/>
      <c r="BD423" s="120"/>
      <c r="BE423" s="120"/>
      <c r="BF423" s="120"/>
      <c r="BG423" s="120"/>
      <c r="BH423" s="120"/>
      <c r="BI423" s="120"/>
      <c r="BJ423" s="120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</row>
    <row r="424" spans="1:80" ht="27.75" x14ac:dyDescent="0.4">
      <c r="A424" s="36"/>
      <c r="B424" s="36"/>
      <c r="C424" s="48"/>
      <c r="D424" s="36"/>
      <c r="E424" s="48"/>
      <c r="F424" s="48"/>
      <c r="G424" s="38"/>
      <c r="H424" s="5"/>
      <c r="I424" s="5"/>
      <c r="J424" s="5"/>
      <c r="K424" s="5"/>
      <c r="L424" s="5"/>
      <c r="M424" s="38"/>
      <c r="N424" s="38"/>
      <c r="O424" s="38"/>
      <c r="P424" s="5"/>
      <c r="Q424" s="5"/>
      <c r="R424" s="5"/>
      <c r="S424" s="5"/>
      <c r="T424" s="38"/>
      <c r="U424" s="38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120"/>
      <c r="BA424" s="120"/>
      <c r="BB424" s="120"/>
      <c r="BC424" s="120"/>
      <c r="BD424" s="120"/>
      <c r="BE424" s="120"/>
      <c r="BF424" s="120"/>
      <c r="BG424" s="120"/>
      <c r="BH424" s="120"/>
      <c r="BI424" s="120"/>
      <c r="BJ424" s="120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</row>
    <row r="425" spans="1:80" ht="27.75" x14ac:dyDescent="0.4">
      <c r="A425" s="36"/>
      <c r="B425" s="36"/>
      <c r="C425" s="48"/>
      <c r="D425" s="36"/>
      <c r="E425" s="48"/>
      <c r="F425" s="48"/>
      <c r="G425" s="38"/>
      <c r="H425" s="5"/>
      <c r="I425" s="5"/>
      <c r="J425" s="5"/>
      <c r="K425" s="5"/>
      <c r="L425" s="5"/>
      <c r="M425" s="38"/>
      <c r="N425" s="38"/>
      <c r="O425" s="38"/>
      <c r="P425" s="5"/>
      <c r="Q425" s="5"/>
      <c r="R425" s="5"/>
      <c r="S425" s="5"/>
      <c r="T425" s="38"/>
      <c r="U425" s="38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120"/>
      <c r="BA425" s="120"/>
      <c r="BB425" s="120"/>
      <c r="BC425" s="120"/>
      <c r="BD425" s="120"/>
      <c r="BE425" s="120"/>
      <c r="BF425" s="120"/>
      <c r="BG425" s="120"/>
      <c r="BH425" s="120"/>
      <c r="BI425" s="120"/>
      <c r="BJ425" s="120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</row>
    <row r="426" spans="1:80" ht="27.75" x14ac:dyDescent="0.4">
      <c r="A426" s="36"/>
      <c r="B426" s="36"/>
      <c r="C426" s="48"/>
      <c r="D426" s="36"/>
      <c r="E426" s="48"/>
      <c r="F426" s="48"/>
      <c r="G426" s="38"/>
      <c r="H426" s="5"/>
      <c r="I426" s="5"/>
      <c r="J426" s="5"/>
      <c r="K426" s="5"/>
      <c r="L426" s="5"/>
      <c r="M426" s="38"/>
      <c r="N426" s="38"/>
      <c r="O426" s="38"/>
      <c r="P426" s="5"/>
      <c r="Q426" s="5"/>
      <c r="R426" s="5"/>
      <c r="S426" s="5"/>
      <c r="T426" s="38"/>
      <c r="U426" s="38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120"/>
      <c r="BA426" s="120"/>
      <c r="BB426" s="120"/>
      <c r="BC426" s="120"/>
      <c r="BD426" s="120"/>
      <c r="BE426" s="120"/>
      <c r="BF426" s="120"/>
      <c r="BG426" s="120"/>
      <c r="BH426" s="120"/>
      <c r="BI426" s="120"/>
      <c r="BJ426" s="120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</row>
    <row r="427" spans="1:80" ht="27.75" x14ac:dyDescent="0.4">
      <c r="A427" s="36"/>
      <c r="B427" s="36"/>
      <c r="C427" s="48"/>
      <c r="D427" s="36"/>
      <c r="E427" s="48"/>
      <c r="F427" s="48"/>
      <c r="G427" s="38"/>
      <c r="H427" s="5"/>
      <c r="I427" s="5"/>
      <c r="J427" s="5"/>
      <c r="K427" s="5"/>
      <c r="L427" s="5"/>
      <c r="M427" s="38"/>
      <c r="N427" s="38"/>
      <c r="O427" s="38"/>
      <c r="P427" s="5"/>
      <c r="Q427" s="5"/>
      <c r="R427" s="5"/>
      <c r="S427" s="5"/>
      <c r="T427" s="38"/>
      <c r="U427" s="38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120"/>
      <c r="BA427" s="120"/>
      <c r="BB427" s="120"/>
      <c r="BC427" s="120"/>
      <c r="BD427" s="120"/>
      <c r="BE427" s="120"/>
      <c r="BF427" s="120"/>
      <c r="BG427" s="120"/>
      <c r="BH427" s="120"/>
      <c r="BI427" s="120"/>
      <c r="BJ427" s="120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</row>
    <row r="428" spans="1:80" ht="27.75" x14ac:dyDescent="0.4">
      <c r="A428" s="36"/>
      <c r="B428" s="36"/>
      <c r="C428" s="48"/>
      <c r="D428" s="36"/>
      <c r="E428" s="48"/>
      <c r="F428" s="48"/>
      <c r="G428" s="38"/>
      <c r="H428" s="5"/>
      <c r="I428" s="5"/>
      <c r="J428" s="5"/>
      <c r="K428" s="5"/>
      <c r="L428" s="5"/>
      <c r="M428" s="38"/>
      <c r="N428" s="38"/>
      <c r="O428" s="38"/>
      <c r="P428" s="5"/>
      <c r="Q428" s="5"/>
      <c r="R428" s="5"/>
      <c r="S428" s="5"/>
      <c r="T428" s="38"/>
      <c r="U428" s="38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120"/>
      <c r="BA428" s="120"/>
      <c r="BB428" s="120"/>
      <c r="BC428" s="120"/>
      <c r="BD428" s="120"/>
      <c r="BE428" s="120"/>
      <c r="BF428" s="120"/>
      <c r="BG428" s="120"/>
      <c r="BH428" s="120"/>
      <c r="BI428" s="120"/>
      <c r="BJ428" s="120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</row>
    <row r="429" spans="1:80" ht="27.75" x14ac:dyDescent="0.4">
      <c r="A429" s="36"/>
      <c r="B429" s="36"/>
      <c r="C429" s="48"/>
      <c r="D429" s="36"/>
      <c r="E429" s="48"/>
      <c r="F429" s="48"/>
      <c r="G429" s="38"/>
      <c r="H429" s="5"/>
      <c r="I429" s="5"/>
      <c r="J429" s="5"/>
      <c r="K429" s="5"/>
      <c r="L429" s="5"/>
      <c r="M429" s="38"/>
      <c r="N429" s="38"/>
      <c r="O429" s="38"/>
      <c r="P429" s="5"/>
      <c r="Q429" s="5"/>
      <c r="R429" s="5"/>
      <c r="S429" s="5"/>
      <c r="T429" s="38"/>
      <c r="U429" s="38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120"/>
      <c r="BA429" s="120"/>
      <c r="BB429" s="120"/>
      <c r="BC429" s="120"/>
      <c r="BD429" s="120"/>
      <c r="BE429" s="120"/>
      <c r="BF429" s="120"/>
      <c r="BG429" s="120"/>
      <c r="BH429" s="120"/>
      <c r="BI429" s="120"/>
      <c r="BJ429" s="120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</row>
    <row r="430" spans="1:80" ht="27.75" x14ac:dyDescent="0.4">
      <c r="A430" s="36"/>
      <c r="B430" s="36"/>
      <c r="C430" s="48"/>
      <c r="D430" s="36"/>
      <c r="E430" s="48"/>
      <c r="F430" s="48"/>
      <c r="G430" s="38"/>
      <c r="H430" s="5"/>
      <c r="I430" s="5"/>
      <c r="J430" s="5"/>
      <c r="K430" s="5"/>
      <c r="L430" s="5"/>
      <c r="M430" s="38"/>
      <c r="N430" s="38"/>
      <c r="O430" s="38"/>
      <c r="P430" s="5"/>
      <c r="Q430" s="5"/>
      <c r="R430" s="5"/>
      <c r="S430" s="5"/>
      <c r="T430" s="38"/>
      <c r="U430" s="38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120"/>
      <c r="BA430" s="120"/>
      <c r="BB430" s="120"/>
      <c r="BC430" s="120"/>
      <c r="BD430" s="120"/>
      <c r="BE430" s="120"/>
      <c r="BF430" s="120"/>
      <c r="BG430" s="120"/>
      <c r="BH430" s="120"/>
      <c r="BI430" s="120"/>
      <c r="BJ430" s="120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</row>
    <row r="431" spans="1:80" ht="27.75" x14ac:dyDescent="0.4">
      <c r="A431" s="36"/>
      <c r="B431" s="36"/>
      <c r="C431" s="48"/>
      <c r="D431" s="36"/>
      <c r="E431" s="48"/>
      <c r="F431" s="48"/>
      <c r="G431" s="38"/>
      <c r="H431" s="5"/>
      <c r="I431" s="5"/>
      <c r="J431" s="5"/>
      <c r="K431" s="5"/>
      <c r="L431" s="5"/>
      <c r="M431" s="38"/>
      <c r="N431" s="38"/>
      <c r="O431" s="38"/>
      <c r="P431" s="5"/>
      <c r="Q431" s="5"/>
      <c r="R431" s="5"/>
      <c r="S431" s="5"/>
      <c r="T431" s="38"/>
      <c r="U431" s="38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120"/>
      <c r="BA431" s="120"/>
      <c r="BB431" s="120"/>
      <c r="BC431" s="120"/>
      <c r="BD431" s="120"/>
      <c r="BE431" s="120"/>
      <c r="BF431" s="120"/>
      <c r="BG431" s="120"/>
      <c r="BH431" s="120"/>
      <c r="BI431" s="120"/>
      <c r="BJ431" s="120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</row>
    <row r="432" spans="1:80" ht="27.75" x14ac:dyDescent="0.4">
      <c r="A432" s="36"/>
      <c r="B432" s="36"/>
      <c r="C432" s="48"/>
      <c r="D432" s="36"/>
      <c r="E432" s="48"/>
      <c r="F432" s="48"/>
      <c r="G432" s="38"/>
      <c r="H432" s="5"/>
      <c r="I432" s="5"/>
      <c r="J432" s="5"/>
      <c r="K432" s="5"/>
      <c r="L432" s="5"/>
      <c r="M432" s="38"/>
      <c r="N432" s="38"/>
      <c r="O432" s="38"/>
      <c r="P432" s="5"/>
      <c r="Q432" s="5"/>
      <c r="R432" s="5"/>
      <c r="S432" s="5"/>
      <c r="T432" s="38"/>
      <c r="U432" s="38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120"/>
      <c r="BA432" s="120"/>
      <c r="BB432" s="120"/>
      <c r="BC432" s="120"/>
      <c r="BD432" s="120"/>
      <c r="BE432" s="120"/>
      <c r="BF432" s="120"/>
      <c r="BG432" s="120"/>
      <c r="BH432" s="120"/>
      <c r="BI432" s="120"/>
      <c r="BJ432" s="120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</row>
    <row r="433" spans="1:80" ht="27.75" x14ac:dyDescent="0.4">
      <c r="A433" s="36"/>
      <c r="B433" s="36"/>
      <c r="C433" s="48"/>
      <c r="D433" s="36"/>
      <c r="E433" s="48"/>
      <c r="F433" s="48"/>
      <c r="G433" s="38"/>
      <c r="H433" s="5"/>
      <c r="I433" s="5"/>
      <c r="J433" s="5"/>
      <c r="K433" s="5"/>
      <c r="L433" s="5"/>
      <c r="M433" s="38"/>
      <c r="N433" s="38"/>
      <c r="O433" s="38"/>
      <c r="P433" s="5"/>
      <c r="Q433" s="5"/>
      <c r="R433" s="5"/>
      <c r="S433" s="5"/>
      <c r="T433" s="38"/>
      <c r="U433" s="38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120"/>
      <c r="BA433" s="120"/>
      <c r="BB433" s="120"/>
      <c r="BC433" s="120"/>
      <c r="BD433" s="120"/>
      <c r="BE433" s="120"/>
      <c r="BF433" s="120"/>
      <c r="BG433" s="120"/>
      <c r="BH433" s="120"/>
      <c r="BI433" s="120"/>
      <c r="BJ433" s="120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</row>
    <row r="434" spans="1:80" ht="27.75" x14ac:dyDescent="0.4">
      <c r="A434" s="36"/>
      <c r="B434" s="36"/>
      <c r="C434" s="48"/>
      <c r="D434" s="36"/>
      <c r="E434" s="48"/>
      <c r="F434" s="48"/>
      <c r="G434" s="38"/>
      <c r="H434" s="5"/>
      <c r="I434" s="5"/>
      <c r="J434" s="5"/>
      <c r="K434" s="5"/>
      <c r="L434" s="5"/>
      <c r="M434" s="38"/>
      <c r="N434" s="38"/>
      <c r="O434" s="38"/>
      <c r="P434" s="5"/>
      <c r="Q434" s="5"/>
      <c r="R434" s="5"/>
      <c r="S434" s="5"/>
      <c r="T434" s="38"/>
      <c r="U434" s="38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120"/>
      <c r="BA434" s="120"/>
      <c r="BB434" s="120"/>
      <c r="BC434" s="120"/>
      <c r="BD434" s="120"/>
      <c r="BE434" s="120"/>
      <c r="BF434" s="120"/>
      <c r="BG434" s="120"/>
      <c r="BH434" s="120"/>
      <c r="BI434" s="120"/>
      <c r="BJ434" s="120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</row>
    <row r="435" spans="1:80" ht="27.75" x14ac:dyDescent="0.4">
      <c r="A435" s="36"/>
      <c r="B435" s="36"/>
      <c r="C435" s="48"/>
      <c r="D435" s="36"/>
      <c r="E435" s="48"/>
      <c r="F435" s="48"/>
      <c r="G435" s="38"/>
      <c r="H435" s="5"/>
      <c r="I435" s="5"/>
      <c r="J435" s="5"/>
      <c r="K435" s="5"/>
      <c r="L435" s="5"/>
      <c r="M435" s="38"/>
      <c r="N435" s="38"/>
      <c r="O435" s="38"/>
      <c r="P435" s="5"/>
      <c r="Q435" s="5"/>
      <c r="R435" s="5"/>
      <c r="S435" s="5"/>
      <c r="T435" s="38"/>
      <c r="U435" s="38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120"/>
      <c r="BA435" s="120"/>
      <c r="BB435" s="120"/>
      <c r="BC435" s="120"/>
      <c r="BD435" s="120"/>
      <c r="BE435" s="120"/>
      <c r="BF435" s="120"/>
      <c r="BG435" s="120"/>
      <c r="BH435" s="120"/>
      <c r="BI435" s="120"/>
      <c r="BJ435" s="120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</row>
    <row r="436" spans="1:80" ht="27.75" x14ac:dyDescent="0.4">
      <c r="A436" s="36"/>
      <c r="B436" s="36"/>
      <c r="C436" s="48"/>
      <c r="D436" s="36"/>
      <c r="E436" s="48"/>
      <c r="F436" s="48"/>
      <c r="G436" s="38"/>
      <c r="H436" s="5"/>
      <c r="I436" s="5"/>
      <c r="J436" s="5"/>
      <c r="K436" s="5"/>
      <c r="L436" s="5"/>
      <c r="M436" s="38"/>
      <c r="N436" s="38"/>
      <c r="O436" s="38"/>
      <c r="P436" s="5"/>
      <c r="Q436" s="5"/>
      <c r="R436" s="5"/>
      <c r="S436" s="5"/>
      <c r="T436" s="38"/>
      <c r="U436" s="38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120"/>
      <c r="BA436" s="120"/>
      <c r="BB436" s="120"/>
      <c r="BC436" s="120"/>
      <c r="BD436" s="120"/>
      <c r="BE436" s="120"/>
      <c r="BF436" s="120"/>
      <c r="BG436" s="120"/>
      <c r="BH436" s="120"/>
      <c r="BI436" s="120"/>
      <c r="BJ436" s="120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</row>
    <row r="437" spans="1:80" ht="27.75" x14ac:dyDescent="0.4">
      <c r="A437" s="36"/>
      <c r="B437" s="36"/>
      <c r="C437" s="48"/>
      <c r="D437" s="36"/>
      <c r="E437" s="48"/>
      <c r="F437" s="48"/>
      <c r="G437" s="38"/>
      <c r="H437" s="5"/>
      <c r="I437" s="5"/>
      <c r="J437" s="5"/>
      <c r="K437" s="5"/>
      <c r="L437" s="5"/>
      <c r="M437" s="38"/>
      <c r="N437" s="38"/>
      <c r="O437" s="38"/>
      <c r="P437" s="5"/>
      <c r="Q437" s="5"/>
      <c r="R437" s="5"/>
      <c r="S437" s="5"/>
      <c r="T437" s="38"/>
      <c r="U437" s="38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120"/>
      <c r="BA437" s="120"/>
      <c r="BB437" s="120"/>
      <c r="BC437" s="120"/>
      <c r="BD437" s="120"/>
      <c r="BE437" s="120"/>
      <c r="BF437" s="120"/>
      <c r="BG437" s="120"/>
      <c r="BH437" s="120"/>
      <c r="BI437" s="120"/>
      <c r="BJ437" s="120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</row>
    <row r="438" spans="1:80" ht="27.75" x14ac:dyDescent="0.4">
      <c r="A438" s="36"/>
      <c r="B438" s="36"/>
      <c r="C438" s="48"/>
      <c r="D438" s="36"/>
      <c r="E438" s="48"/>
      <c r="F438" s="48"/>
      <c r="G438" s="38"/>
      <c r="H438" s="5"/>
      <c r="I438" s="5"/>
      <c r="J438" s="5"/>
      <c r="K438" s="5"/>
      <c r="L438" s="5"/>
      <c r="M438" s="38"/>
      <c r="N438" s="38"/>
      <c r="O438" s="38"/>
      <c r="P438" s="5"/>
      <c r="Q438" s="5"/>
      <c r="R438" s="5"/>
      <c r="S438" s="5"/>
      <c r="T438" s="38"/>
      <c r="U438" s="38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120"/>
      <c r="BA438" s="120"/>
      <c r="BB438" s="120"/>
      <c r="BC438" s="120"/>
      <c r="BD438" s="120"/>
      <c r="BE438" s="120"/>
      <c r="BF438" s="120"/>
      <c r="BG438" s="120"/>
      <c r="BH438" s="120"/>
      <c r="BI438" s="120"/>
      <c r="BJ438" s="120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</row>
    <row r="439" spans="1:80" ht="27.75" x14ac:dyDescent="0.4">
      <c r="A439" s="36"/>
      <c r="B439" s="36"/>
      <c r="C439" s="48"/>
      <c r="D439" s="36"/>
      <c r="E439" s="48"/>
      <c r="F439" s="48"/>
      <c r="G439" s="38"/>
      <c r="H439" s="5"/>
      <c r="I439" s="5"/>
      <c r="J439" s="5"/>
      <c r="K439" s="5"/>
      <c r="L439" s="5"/>
      <c r="M439" s="38"/>
      <c r="N439" s="38"/>
      <c r="O439" s="38"/>
      <c r="P439" s="5"/>
      <c r="Q439" s="5"/>
      <c r="R439" s="5"/>
      <c r="S439" s="5"/>
      <c r="T439" s="38"/>
      <c r="U439" s="38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120"/>
      <c r="BA439" s="120"/>
      <c r="BB439" s="120"/>
      <c r="BC439" s="120"/>
      <c r="BD439" s="120"/>
      <c r="BE439" s="120"/>
      <c r="BF439" s="120"/>
      <c r="BG439" s="120"/>
      <c r="BH439" s="120"/>
      <c r="BI439" s="120"/>
      <c r="BJ439" s="120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</row>
    <row r="440" spans="1:80" ht="27.75" x14ac:dyDescent="0.4">
      <c r="A440" s="36"/>
      <c r="B440" s="36"/>
      <c r="C440" s="48"/>
      <c r="D440" s="36"/>
      <c r="E440" s="48"/>
      <c r="F440" s="48"/>
      <c r="G440" s="38"/>
      <c r="H440" s="5"/>
      <c r="I440" s="5"/>
      <c r="J440" s="5"/>
      <c r="K440" s="5"/>
      <c r="L440" s="5"/>
      <c r="M440" s="38"/>
      <c r="N440" s="38"/>
      <c r="O440" s="38"/>
      <c r="P440" s="5"/>
      <c r="Q440" s="5"/>
      <c r="R440" s="5"/>
      <c r="S440" s="5"/>
      <c r="T440" s="38"/>
      <c r="U440" s="38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120"/>
      <c r="BA440" s="120"/>
      <c r="BB440" s="120"/>
      <c r="BC440" s="120"/>
      <c r="BD440" s="120"/>
      <c r="BE440" s="120"/>
      <c r="BF440" s="120"/>
      <c r="BG440" s="120"/>
      <c r="BH440" s="120"/>
      <c r="BI440" s="120"/>
      <c r="BJ440" s="120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</row>
    <row r="441" spans="1:80" ht="27.75" x14ac:dyDescent="0.4">
      <c r="A441" s="36"/>
      <c r="B441" s="36"/>
      <c r="C441" s="48"/>
      <c r="D441" s="36"/>
      <c r="E441" s="48"/>
      <c r="F441" s="48"/>
      <c r="G441" s="38"/>
      <c r="H441" s="5"/>
      <c r="I441" s="5"/>
      <c r="J441" s="5"/>
      <c r="K441" s="5"/>
      <c r="L441" s="5"/>
      <c r="M441" s="38"/>
      <c r="N441" s="38"/>
      <c r="O441" s="38"/>
      <c r="P441" s="5"/>
      <c r="Q441" s="5"/>
      <c r="R441" s="5"/>
      <c r="S441" s="5"/>
      <c r="T441" s="38"/>
      <c r="U441" s="38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120"/>
      <c r="BA441" s="120"/>
      <c r="BB441" s="120"/>
      <c r="BC441" s="120"/>
      <c r="BD441" s="120"/>
      <c r="BE441" s="120"/>
      <c r="BF441" s="120"/>
      <c r="BG441" s="120"/>
      <c r="BH441" s="120"/>
      <c r="BI441" s="120"/>
      <c r="BJ441" s="120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</row>
    <row r="442" spans="1:80" ht="27.75" x14ac:dyDescent="0.4">
      <c r="A442" s="36"/>
      <c r="B442" s="36"/>
      <c r="C442" s="48"/>
      <c r="D442" s="36"/>
      <c r="E442" s="48"/>
      <c r="F442" s="48"/>
      <c r="G442" s="38"/>
      <c r="H442" s="5"/>
      <c r="I442" s="5"/>
      <c r="J442" s="5"/>
      <c r="K442" s="5"/>
      <c r="L442" s="5"/>
      <c r="M442" s="38"/>
      <c r="N442" s="38"/>
      <c r="O442" s="38"/>
      <c r="P442" s="5"/>
      <c r="Q442" s="5"/>
      <c r="R442" s="5"/>
      <c r="S442" s="5"/>
      <c r="T442" s="38"/>
      <c r="U442" s="38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120"/>
      <c r="BA442" s="120"/>
      <c r="BB442" s="120"/>
      <c r="BC442" s="120"/>
      <c r="BD442" s="120"/>
      <c r="BE442" s="120"/>
      <c r="BF442" s="120"/>
      <c r="BG442" s="120"/>
      <c r="BH442" s="120"/>
      <c r="BI442" s="120"/>
      <c r="BJ442" s="120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</row>
    <row r="443" spans="1:80" ht="27.75" x14ac:dyDescent="0.4">
      <c r="A443" s="36"/>
      <c r="B443" s="36"/>
      <c r="C443" s="48"/>
      <c r="D443" s="36"/>
      <c r="E443" s="48"/>
      <c r="F443" s="48"/>
      <c r="G443" s="38"/>
      <c r="H443" s="5"/>
      <c r="I443" s="5"/>
      <c r="J443" s="5"/>
      <c r="K443" s="5"/>
      <c r="L443" s="5"/>
      <c r="M443" s="38"/>
      <c r="N443" s="38"/>
      <c r="O443" s="38"/>
      <c r="P443" s="5"/>
      <c r="Q443" s="5"/>
      <c r="R443" s="5"/>
      <c r="S443" s="5"/>
      <c r="T443" s="38"/>
      <c r="U443" s="38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120"/>
      <c r="BA443" s="120"/>
      <c r="BB443" s="120"/>
      <c r="BC443" s="120"/>
      <c r="BD443" s="120"/>
      <c r="BE443" s="120"/>
      <c r="BF443" s="120"/>
      <c r="BG443" s="120"/>
      <c r="BH443" s="120"/>
      <c r="BI443" s="120"/>
      <c r="BJ443" s="120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</row>
    <row r="444" spans="1:80" ht="27.75" x14ac:dyDescent="0.4">
      <c r="A444" s="36"/>
      <c r="B444" s="36"/>
      <c r="C444" s="48"/>
      <c r="D444" s="36"/>
      <c r="E444" s="48"/>
      <c r="F444" s="48"/>
      <c r="G444" s="38"/>
      <c r="H444" s="5"/>
      <c r="I444" s="5"/>
      <c r="J444" s="5"/>
      <c r="K444" s="5"/>
      <c r="L444" s="5"/>
      <c r="M444" s="38"/>
      <c r="N444" s="38"/>
      <c r="O444" s="38"/>
      <c r="P444" s="5"/>
      <c r="Q444" s="5"/>
      <c r="R444" s="5"/>
      <c r="S444" s="5"/>
      <c r="T444" s="38"/>
      <c r="U444" s="38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120"/>
      <c r="BA444" s="120"/>
      <c r="BB444" s="120"/>
      <c r="BC444" s="120"/>
      <c r="BD444" s="120"/>
      <c r="BE444" s="120"/>
      <c r="BF444" s="120"/>
      <c r="BG444" s="120"/>
      <c r="BH444" s="120"/>
      <c r="BI444" s="120"/>
      <c r="BJ444" s="120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</row>
    <row r="445" spans="1:80" ht="27.75" x14ac:dyDescent="0.4">
      <c r="A445" s="36"/>
      <c r="B445" s="36"/>
      <c r="C445" s="48"/>
      <c r="D445" s="36"/>
      <c r="E445" s="48"/>
      <c r="F445" s="48"/>
      <c r="G445" s="38"/>
      <c r="H445" s="5"/>
      <c r="I445" s="5"/>
      <c r="J445" s="5"/>
      <c r="K445" s="5"/>
      <c r="L445" s="5"/>
      <c r="M445" s="38"/>
      <c r="N445" s="38"/>
      <c r="O445" s="38"/>
      <c r="P445" s="5"/>
      <c r="Q445" s="5"/>
      <c r="R445" s="5"/>
      <c r="S445" s="5"/>
      <c r="T445" s="38"/>
      <c r="U445" s="38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120"/>
      <c r="BA445" s="120"/>
      <c r="BB445" s="120"/>
      <c r="BC445" s="120"/>
      <c r="BD445" s="120"/>
      <c r="BE445" s="120"/>
      <c r="BF445" s="120"/>
      <c r="BG445" s="120"/>
      <c r="BH445" s="120"/>
      <c r="BI445" s="120"/>
      <c r="BJ445" s="120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</row>
    <row r="446" spans="1:80" ht="27.75" x14ac:dyDescent="0.4">
      <c r="A446" s="36"/>
      <c r="B446" s="36"/>
      <c r="C446" s="48"/>
      <c r="D446" s="36"/>
      <c r="E446" s="48"/>
      <c r="F446" s="48"/>
      <c r="G446" s="38"/>
      <c r="H446" s="5"/>
      <c r="I446" s="5"/>
      <c r="J446" s="5"/>
      <c r="K446" s="5"/>
      <c r="L446" s="5"/>
      <c r="M446" s="38"/>
      <c r="N446" s="38"/>
      <c r="O446" s="38"/>
      <c r="P446" s="5"/>
      <c r="Q446" s="5"/>
      <c r="R446" s="5"/>
      <c r="S446" s="5"/>
      <c r="T446" s="38"/>
      <c r="U446" s="38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120"/>
      <c r="BA446" s="120"/>
      <c r="BB446" s="120"/>
      <c r="BC446" s="120"/>
      <c r="BD446" s="120"/>
      <c r="BE446" s="120"/>
      <c r="BF446" s="120"/>
      <c r="BG446" s="120"/>
      <c r="BH446" s="120"/>
      <c r="BI446" s="120"/>
      <c r="BJ446" s="120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</row>
    <row r="447" spans="1:80" ht="27.75" x14ac:dyDescent="0.4">
      <c r="A447" s="36"/>
      <c r="B447" s="36"/>
      <c r="C447" s="48"/>
      <c r="D447" s="36"/>
      <c r="E447" s="48"/>
      <c r="F447" s="48"/>
      <c r="G447" s="38"/>
      <c r="H447" s="5"/>
      <c r="I447" s="5"/>
      <c r="J447" s="5"/>
      <c r="K447" s="5"/>
      <c r="L447" s="5"/>
      <c r="M447" s="38"/>
      <c r="N447" s="38"/>
      <c r="O447" s="38"/>
      <c r="P447" s="5"/>
      <c r="Q447" s="5"/>
      <c r="R447" s="5"/>
      <c r="S447" s="5"/>
      <c r="T447" s="38"/>
      <c r="U447" s="38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120"/>
      <c r="BA447" s="120"/>
      <c r="BB447" s="120"/>
      <c r="BC447" s="120"/>
      <c r="BD447" s="120"/>
      <c r="BE447" s="120"/>
      <c r="BF447" s="120"/>
      <c r="BG447" s="120"/>
      <c r="BH447" s="120"/>
      <c r="BI447" s="120"/>
      <c r="BJ447" s="120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</row>
    <row r="448" spans="1:80" ht="27.75" x14ac:dyDescent="0.4">
      <c r="A448" s="36"/>
      <c r="B448" s="36"/>
      <c r="C448" s="48"/>
      <c r="D448" s="36"/>
      <c r="E448" s="48"/>
      <c r="F448" s="48"/>
      <c r="G448" s="38"/>
      <c r="H448" s="5"/>
      <c r="I448" s="5"/>
      <c r="J448" s="5"/>
      <c r="K448" s="5"/>
      <c r="L448" s="5"/>
      <c r="M448" s="38"/>
      <c r="N448" s="38"/>
      <c r="O448" s="38"/>
      <c r="P448" s="5"/>
      <c r="Q448" s="5"/>
      <c r="R448" s="5"/>
      <c r="S448" s="5"/>
      <c r="T448" s="38"/>
      <c r="U448" s="38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120"/>
      <c r="BA448" s="120"/>
      <c r="BB448" s="120"/>
      <c r="BC448" s="120"/>
      <c r="BD448" s="120"/>
      <c r="BE448" s="120"/>
      <c r="BF448" s="120"/>
      <c r="BG448" s="120"/>
      <c r="BH448" s="120"/>
      <c r="BI448" s="120"/>
      <c r="BJ448" s="120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</row>
    <row r="449" spans="1:80" ht="27.75" x14ac:dyDescent="0.4">
      <c r="A449" s="36"/>
      <c r="B449" s="36"/>
      <c r="C449" s="48"/>
      <c r="D449" s="36"/>
      <c r="E449" s="48"/>
      <c r="F449" s="48"/>
      <c r="G449" s="38"/>
      <c r="H449" s="5"/>
      <c r="I449" s="5"/>
      <c r="J449" s="5"/>
      <c r="K449" s="5"/>
      <c r="L449" s="5"/>
      <c r="M449" s="38"/>
      <c r="N449" s="38"/>
      <c r="O449" s="38"/>
      <c r="P449" s="5"/>
      <c r="Q449" s="5"/>
      <c r="R449" s="5"/>
      <c r="S449" s="5"/>
      <c r="T449" s="38"/>
      <c r="U449" s="38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120"/>
      <c r="BA449" s="120"/>
      <c r="BB449" s="120"/>
      <c r="BC449" s="120"/>
      <c r="BD449" s="120"/>
      <c r="BE449" s="120"/>
      <c r="BF449" s="120"/>
      <c r="BG449" s="120"/>
      <c r="BH449" s="120"/>
      <c r="BI449" s="120"/>
      <c r="BJ449" s="120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</row>
    <row r="450" spans="1:80" ht="27.75" x14ac:dyDescent="0.4">
      <c r="A450" s="36"/>
      <c r="B450" s="36"/>
      <c r="C450" s="48"/>
      <c r="D450" s="36"/>
      <c r="E450" s="48"/>
      <c r="F450" s="48"/>
      <c r="G450" s="38"/>
      <c r="H450" s="5"/>
      <c r="I450" s="5"/>
      <c r="J450" s="5"/>
      <c r="K450" s="5"/>
      <c r="L450" s="5"/>
      <c r="M450" s="38"/>
      <c r="N450" s="38"/>
      <c r="O450" s="38"/>
      <c r="P450" s="5"/>
      <c r="Q450" s="5"/>
      <c r="R450" s="5"/>
      <c r="S450" s="5"/>
      <c r="T450" s="38"/>
      <c r="U450" s="38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120"/>
      <c r="BA450" s="120"/>
      <c r="BB450" s="120"/>
      <c r="BC450" s="120"/>
      <c r="BD450" s="120"/>
      <c r="BE450" s="120"/>
      <c r="BF450" s="120"/>
      <c r="BG450" s="120"/>
      <c r="BH450" s="120"/>
      <c r="BI450" s="120"/>
      <c r="BJ450" s="120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</row>
    <row r="451" spans="1:80" ht="27.75" x14ac:dyDescent="0.4">
      <c r="A451" s="36"/>
      <c r="B451" s="36"/>
      <c r="C451" s="48"/>
      <c r="D451" s="36"/>
      <c r="E451" s="48"/>
      <c r="F451" s="48"/>
      <c r="G451" s="38"/>
      <c r="H451" s="5"/>
      <c r="I451" s="5"/>
      <c r="J451" s="5"/>
      <c r="K451" s="5"/>
      <c r="L451" s="5"/>
      <c r="M451" s="38"/>
      <c r="N451" s="38"/>
      <c r="O451" s="38"/>
      <c r="P451" s="5"/>
      <c r="Q451" s="5"/>
      <c r="R451" s="5"/>
      <c r="S451" s="5"/>
      <c r="T451" s="38"/>
      <c r="U451" s="38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120"/>
      <c r="BA451" s="120"/>
      <c r="BB451" s="120"/>
      <c r="BC451" s="120"/>
      <c r="BD451" s="120"/>
      <c r="BE451" s="120"/>
      <c r="BF451" s="120"/>
      <c r="BG451" s="120"/>
      <c r="BH451" s="120"/>
      <c r="BI451" s="120"/>
      <c r="BJ451" s="120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</row>
    <row r="452" spans="1:80" ht="27.75" x14ac:dyDescent="0.4">
      <c r="A452" s="36"/>
      <c r="B452" s="36"/>
      <c r="C452" s="48"/>
      <c r="D452" s="36"/>
      <c r="E452" s="48"/>
      <c r="F452" s="48"/>
      <c r="G452" s="38"/>
      <c r="H452" s="5"/>
      <c r="I452" s="5"/>
      <c r="J452" s="5"/>
      <c r="K452" s="5"/>
      <c r="L452" s="5"/>
      <c r="M452" s="38"/>
      <c r="N452" s="38"/>
      <c r="O452" s="38"/>
      <c r="P452" s="5"/>
      <c r="Q452" s="5"/>
      <c r="R452" s="5"/>
      <c r="S452" s="5"/>
      <c r="T452" s="38"/>
      <c r="U452" s="38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120"/>
      <c r="BA452" s="120"/>
      <c r="BB452" s="120"/>
      <c r="BC452" s="120"/>
      <c r="BD452" s="120"/>
      <c r="BE452" s="120"/>
      <c r="BF452" s="120"/>
      <c r="BG452" s="120"/>
      <c r="BH452" s="120"/>
      <c r="BI452" s="120"/>
      <c r="BJ452" s="120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</row>
    <row r="453" spans="1:80" ht="27.75" x14ac:dyDescent="0.4">
      <c r="A453" s="36"/>
      <c r="B453" s="36"/>
      <c r="C453" s="48"/>
      <c r="D453" s="36"/>
      <c r="E453" s="48"/>
      <c r="F453" s="48"/>
      <c r="G453" s="38"/>
      <c r="H453" s="5"/>
      <c r="I453" s="5"/>
      <c r="J453" s="5"/>
      <c r="K453" s="5"/>
      <c r="L453" s="5"/>
      <c r="M453" s="38"/>
      <c r="N453" s="38"/>
      <c r="O453" s="38"/>
      <c r="P453" s="5"/>
      <c r="Q453" s="5"/>
      <c r="R453" s="5"/>
      <c r="S453" s="5"/>
      <c r="T453" s="38"/>
      <c r="U453" s="38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120"/>
      <c r="BA453" s="120"/>
      <c r="BB453" s="120"/>
      <c r="BC453" s="120"/>
      <c r="BD453" s="120"/>
      <c r="BE453" s="120"/>
      <c r="BF453" s="120"/>
      <c r="BG453" s="120"/>
      <c r="BH453" s="120"/>
      <c r="BI453" s="120"/>
      <c r="BJ453" s="120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</row>
    <row r="454" spans="1:80" ht="27.75" x14ac:dyDescent="0.4">
      <c r="A454" s="36"/>
      <c r="B454" s="36"/>
      <c r="C454" s="48"/>
      <c r="D454" s="36"/>
      <c r="E454" s="48"/>
      <c r="F454" s="48"/>
      <c r="G454" s="38"/>
      <c r="H454" s="5"/>
      <c r="I454" s="5"/>
      <c r="J454" s="5"/>
      <c r="K454" s="5"/>
      <c r="L454" s="5"/>
      <c r="M454" s="38"/>
      <c r="N454" s="38"/>
      <c r="O454" s="38"/>
      <c r="P454" s="5"/>
      <c r="Q454" s="5"/>
      <c r="R454" s="5"/>
      <c r="S454" s="5"/>
      <c r="T454" s="38"/>
      <c r="U454" s="38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120"/>
      <c r="BA454" s="120"/>
      <c r="BB454" s="120"/>
      <c r="BC454" s="120"/>
      <c r="BD454" s="120"/>
      <c r="BE454" s="120"/>
      <c r="BF454" s="120"/>
      <c r="BG454" s="120"/>
      <c r="BH454" s="120"/>
      <c r="BI454" s="120"/>
      <c r="BJ454" s="120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</row>
    <row r="455" spans="1:80" ht="27.75" x14ac:dyDescent="0.4">
      <c r="A455" s="36"/>
      <c r="B455" s="36"/>
      <c r="C455" s="48"/>
      <c r="D455" s="36"/>
      <c r="E455" s="48"/>
      <c r="F455" s="48"/>
      <c r="G455" s="38"/>
      <c r="H455" s="5"/>
      <c r="I455" s="5"/>
      <c r="J455" s="5"/>
      <c r="K455" s="5"/>
      <c r="L455" s="5"/>
      <c r="M455" s="38"/>
      <c r="N455" s="38"/>
      <c r="O455" s="38"/>
      <c r="P455" s="5"/>
      <c r="Q455" s="5"/>
      <c r="R455" s="5"/>
      <c r="S455" s="5"/>
      <c r="T455" s="38"/>
      <c r="U455" s="38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120"/>
      <c r="BA455" s="120"/>
      <c r="BB455" s="120"/>
      <c r="BC455" s="120"/>
      <c r="BD455" s="120"/>
      <c r="BE455" s="120"/>
      <c r="BF455" s="120"/>
      <c r="BG455" s="120"/>
      <c r="BH455" s="120"/>
      <c r="BI455" s="120"/>
      <c r="BJ455" s="120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</row>
    <row r="456" spans="1:80" ht="27.75" x14ac:dyDescent="0.4">
      <c r="A456" s="36"/>
      <c r="B456" s="36"/>
      <c r="C456" s="48"/>
      <c r="D456" s="36"/>
      <c r="E456" s="48"/>
      <c r="F456" s="48"/>
      <c r="G456" s="38"/>
      <c r="H456" s="5"/>
      <c r="I456" s="5"/>
      <c r="J456" s="5"/>
      <c r="K456" s="5"/>
      <c r="L456" s="5"/>
      <c r="M456" s="38"/>
      <c r="N456" s="38"/>
      <c r="O456" s="38"/>
      <c r="P456" s="5"/>
      <c r="Q456" s="5"/>
      <c r="R456" s="5"/>
      <c r="S456" s="5"/>
      <c r="T456" s="38"/>
      <c r="U456" s="38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120"/>
      <c r="BA456" s="120"/>
      <c r="BB456" s="120"/>
      <c r="BC456" s="120"/>
      <c r="BD456" s="120"/>
      <c r="BE456" s="120"/>
      <c r="BF456" s="120"/>
      <c r="BG456" s="120"/>
      <c r="BH456" s="120"/>
      <c r="BI456" s="120"/>
      <c r="BJ456" s="120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</row>
    <row r="457" spans="1:80" ht="27.75" x14ac:dyDescent="0.4">
      <c r="A457" s="36"/>
      <c r="B457" s="36"/>
      <c r="C457" s="48"/>
      <c r="D457" s="36"/>
      <c r="E457" s="48"/>
      <c r="F457" s="48"/>
      <c r="G457" s="38"/>
      <c r="H457" s="5"/>
      <c r="I457" s="5"/>
      <c r="J457" s="5"/>
      <c r="K457" s="5"/>
      <c r="L457" s="5"/>
      <c r="M457" s="38"/>
      <c r="N457" s="38"/>
      <c r="O457" s="38"/>
      <c r="P457" s="5"/>
      <c r="Q457" s="5"/>
      <c r="R457" s="5"/>
      <c r="S457" s="5"/>
      <c r="T457" s="38"/>
      <c r="U457" s="38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120"/>
      <c r="BA457" s="120"/>
      <c r="BB457" s="120"/>
      <c r="BC457" s="120"/>
      <c r="BD457" s="120"/>
      <c r="BE457" s="120"/>
      <c r="BF457" s="120"/>
      <c r="BG457" s="120"/>
      <c r="BH457" s="120"/>
      <c r="BI457" s="120"/>
      <c r="BJ457" s="120"/>
      <c r="BK457" s="45"/>
      <c r="BL457" s="45"/>
      <c r="BM457" s="45"/>
      <c r="BN457" s="45"/>
      <c r="BO457" s="45"/>
      <c r="BP457" s="45"/>
      <c r="BQ457" s="45"/>
      <c r="BR457" s="45"/>
      <c r="BS457" s="45"/>
      <c r="BT457" s="45"/>
      <c r="BU457" s="45"/>
      <c r="BV457" s="45"/>
      <c r="BW457" s="45"/>
      <c r="BX457" s="45"/>
      <c r="BY457" s="45"/>
      <c r="BZ457" s="45"/>
      <c r="CA457" s="45"/>
      <c r="CB457" s="45"/>
    </row>
    <row r="458" spans="1:80" ht="27.75" x14ac:dyDescent="0.4">
      <c r="A458" s="36"/>
      <c r="B458" s="36"/>
      <c r="C458" s="48"/>
      <c r="D458" s="36"/>
      <c r="E458" s="48"/>
      <c r="F458" s="48"/>
      <c r="G458" s="38"/>
      <c r="H458" s="5"/>
      <c r="I458" s="5"/>
      <c r="J458" s="5"/>
      <c r="K458" s="5"/>
      <c r="L458" s="5"/>
      <c r="M458" s="38"/>
      <c r="N458" s="38"/>
      <c r="O458" s="38"/>
      <c r="P458" s="5"/>
      <c r="Q458" s="5"/>
      <c r="R458" s="5"/>
      <c r="S458" s="5"/>
      <c r="T458" s="38"/>
      <c r="U458" s="38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120"/>
      <c r="BA458" s="120"/>
      <c r="BB458" s="120"/>
      <c r="BC458" s="120"/>
      <c r="BD458" s="120"/>
      <c r="BE458" s="120"/>
      <c r="BF458" s="120"/>
      <c r="BG458" s="120"/>
      <c r="BH458" s="120"/>
      <c r="BI458" s="120"/>
      <c r="BJ458" s="120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</row>
    <row r="459" spans="1:80" ht="27.75" x14ac:dyDescent="0.4">
      <c r="A459" s="36"/>
      <c r="B459" s="36"/>
      <c r="C459" s="48"/>
      <c r="D459" s="36"/>
      <c r="E459" s="48"/>
      <c r="F459" s="48"/>
      <c r="G459" s="38"/>
      <c r="H459" s="5"/>
      <c r="I459" s="5"/>
      <c r="J459" s="5"/>
      <c r="K459" s="5"/>
      <c r="L459" s="5"/>
      <c r="M459" s="38"/>
      <c r="N459" s="38"/>
      <c r="O459" s="38"/>
      <c r="P459" s="5"/>
      <c r="Q459" s="5"/>
      <c r="R459" s="5"/>
      <c r="S459" s="5"/>
      <c r="T459" s="38"/>
      <c r="U459" s="38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120"/>
      <c r="BA459" s="120"/>
      <c r="BB459" s="120"/>
      <c r="BC459" s="120"/>
      <c r="BD459" s="120"/>
      <c r="BE459" s="120"/>
      <c r="BF459" s="120"/>
      <c r="BG459" s="120"/>
      <c r="BH459" s="120"/>
      <c r="BI459" s="120"/>
      <c r="BJ459" s="120"/>
      <c r="BK459" s="45"/>
      <c r="BL459" s="45"/>
      <c r="BM459" s="45"/>
      <c r="BN459" s="45"/>
      <c r="BO459" s="45"/>
      <c r="BP459" s="45"/>
      <c r="BQ459" s="45"/>
      <c r="BR459" s="45"/>
      <c r="BS459" s="45"/>
      <c r="BT459" s="45"/>
      <c r="BU459" s="45"/>
      <c r="BV459" s="45"/>
      <c r="BW459" s="45"/>
      <c r="BX459" s="45"/>
      <c r="BY459" s="45"/>
      <c r="BZ459" s="45"/>
      <c r="CA459" s="45"/>
      <c r="CB459" s="45"/>
    </row>
    <row r="460" spans="1:80" ht="27.75" x14ac:dyDescent="0.4">
      <c r="A460" s="36"/>
      <c r="B460" s="36"/>
      <c r="C460" s="48"/>
      <c r="D460" s="36"/>
      <c r="E460" s="48"/>
      <c r="F460" s="48"/>
      <c r="G460" s="38"/>
      <c r="H460" s="5"/>
      <c r="I460" s="5"/>
      <c r="J460" s="5"/>
      <c r="K460" s="5"/>
      <c r="L460" s="5"/>
      <c r="M460" s="38"/>
      <c r="N460" s="38"/>
      <c r="O460" s="38"/>
      <c r="P460" s="5"/>
      <c r="Q460" s="5"/>
      <c r="R460" s="5"/>
      <c r="S460" s="5"/>
      <c r="T460" s="38"/>
      <c r="U460" s="38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120"/>
      <c r="BA460" s="120"/>
      <c r="BB460" s="120"/>
      <c r="BC460" s="120"/>
      <c r="BD460" s="120"/>
      <c r="BE460" s="120"/>
      <c r="BF460" s="120"/>
      <c r="BG460" s="120"/>
      <c r="BH460" s="120"/>
      <c r="BI460" s="120"/>
      <c r="BJ460" s="120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</row>
    <row r="461" spans="1:80" ht="27.75" x14ac:dyDescent="0.4">
      <c r="A461" s="36"/>
      <c r="B461" s="36"/>
      <c r="C461" s="48"/>
      <c r="D461" s="36"/>
      <c r="E461" s="48"/>
      <c r="F461" s="48"/>
      <c r="G461" s="38"/>
      <c r="H461" s="5"/>
      <c r="I461" s="5"/>
      <c r="J461" s="5"/>
      <c r="K461" s="5"/>
      <c r="L461" s="5"/>
      <c r="M461" s="38"/>
      <c r="N461" s="38"/>
      <c r="O461" s="38"/>
      <c r="P461" s="5"/>
      <c r="Q461" s="5"/>
      <c r="R461" s="5"/>
      <c r="S461" s="5"/>
      <c r="T461" s="38"/>
      <c r="U461" s="38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120"/>
      <c r="BA461" s="120"/>
      <c r="BB461" s="120"/>
      <c r="BC461" s="120"/>
      <c r="BD461" s="120"/>
      <c r="BE461" s="120"/>
      <c r="BF461" s="120"/>
      <c r="BG461" s="120"/>
      <c r="BH461" s="120"/>
      <c r="BI461" s="120"/>
      <c r="BJ461" s="120"/>
      <c r="BK461" s="45"/>
      <c r="BL461" s="45"/>
      <c r="BM461" s="45"/>
      <c r="BN461" s="45"/>
      <c r="BO461" s="45"/>
      <c r="BP461" s="45"/>
      <c r="BQ461" s="45"/>
      <c r="BR461" s="45"/>
      <c r="BS461" s="45"/>
      <c r="BT461" s="45"/>
      <c r="BU461" s="45"/>
      <c r="BV461" s="45"/>
      <c r="BW461" s="45"/>
      <c r="BX461" s="45"/>
      <c r="BY461" s="45"/>
      <c r="BZ461" s="45"/>
      <c r="CA461" s="45"/>
      <c r="CB461" s="45"/>
    </row>
    <row r="462" spans="1:80" ht="27.75" x14ac:dyDescent="0.4">
      <c r="A462" s="36"/>
      <c r="B462" s="36"/>
      <c r="C462" s="48"/>
      <c r="D462" s="36"/>
      <c r="E462" s="48"/>
      <c r="F462" s="48"/>
      <c r="G462" s="38"/>
      <c r="H462" s="5"/>
      <c r="I462" s="5"/>
      <c r="J462" s="5"/>
      <c r="K462" s="5"/>
      <c r="L462" s="5"/>
      <c r="M462" s="38"/>
      <c r="N462" s="38"/>
      <c r="O462" s="38"/>
      <c r="P462" s="5"/>
      <c r="Q462" s="5"/>
      <c r="R462" s="5"/>
      <c r="S462" s="5"/>
      <c r="T462" s="38"/>
      <c r="U462" s="38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120"/>
      <c r="BA462" s="120"/>
      <c r="BB462" s="120"/>
      <c r="BC462" s="120"/>
      <c r="BD462" s="120"/>
      <c r="BE462" s="120"/>
      <c r="BF462" s="120"/>
      <c r="BG462" s="120"/>
      <c r="BH462" s="120"/>
      <c r="BI462" s="120"/>
      <c r="BJ462" s="120"/>
      <c r="BK462" s="45"/>
      <c r="BL462" s="45"/>
      <c r="BM462" s="45"/>
      <c r="BN462" s="45"/>
      <c r="BO462" s="45"/>
      <c r="BP462" s="45"/>
      <c r="BQ462" s="45"/>
      <c r="BR462" s="45"/>
      <c r="BS462" s="45"/>
      <c r="BT462" s="45"/>
      <c r="BU462" s="45"/>
      <c r="BV462" s="45"/>
      <c r="BW462" s="45"/>
      <c r="BX462" s="45"/>
      <c r="BY462" s="45"/>
      <c r="BZ462" s="45"/>
      <c r="CA462" s="45"/>
      <c r="CB462" s="45"/>
    </row>
    <row r="463" spans="1:80" ht="27.75" x14ac:dyDescent="0.4">
      <c r="A463" s="36"/>
      <c r="B463" s="36"/>
      <c r="C463" s="48"/>
      <c r="D463" s="36"/>
      <c r="E463" s="48"/>
      <c r="F463" s="48"/>
      <c r="G463" s="38"/>
      <c r="H463" s="5"/>
      <c r="I463" s="5"/>
      <c r="J463" s="5"/>
      <c r="K463" s="5"/>
      <c r="L463" s="5"/>
      <c r="M463" s="38"/>
      <c r="N463" s="38"/>
      <c r="O463" s="38"/>
      <c r="P463" s="5"/>
      <c r="Q463" s="5"/>
      <c r="R463" s="5"/>
      <c r="S463" s="5"/>
      <c r="T463" s="38"/>
      <c r="U463" s="38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120"/>
      <c r="BA463" s="120"/>
      <c r="BB463" s="120"/>
      <c r="BC463" s="120"/>
      <c r="BD463" s="120"/>
      <c r="BE463" s="120"/>
      <c r="BF463" s="120"/>
      <c r="BG463" s="120"/>
      <c r="BH463" s="120"/>
      <c r="BI463" s="120"/>
      <c r="BJ463" s="120"/>
      <c r="BK463" s="45"/>
      <c r="BL463" s="45"/>
      <c r="BM463" s="45"/>
      <c r="BN463" s="45"/>
      <c r="BO463" s="45"/>
      <c r="BP463" s="45"/>
      <c r="BQ463" s="45"/>
      <c r="BR463" s="45"/>
      <c r="BS463" s="45"/>
      <c r="BT463" s="45"/>
      <c r="BU463" s="45"/>
      <c r="BV463" s="45"/>
      <c r="BW463" s="45"/>
      <c r="BX463" s="45"/>
      <c r="BY463" s="45"/>
      <c r="BZ463" s="45"/>
      <c r="CA463" s="45"/>
      <c r="CB463" s="45"/>
    </row>
    <row r="464" spans="1:80" ht="27.75" x14ac:dyDescent="0.4">
      <c r="A464" s="36"/>
      <c r="B464" s="36"/>
      <c r="C464" s="48"/>
      <c r="D464" s="36"/>
      <c r="E464" s="48"/>
      <c r="F464" s="48"/>
      <c r="G464" s="38"/>
      <c r="H464" s="5"/>
      <c r="I464" s="5"/>
      <c r="J464" s="5"/>
      <c r="K464" s="5"/>
      <c r="L464" s="5"/>
      <c r="M464" s="38"/>
      <c r="N464" s="38"/>
      <c r="O464" s="38"/>
      <c r="P464" s="5"/>
      <c r="Q464" s="5"/>
      <c r="R464" s="5"/>
      <c r="S464" s="5"/>
      <c r="T464" s="38"/>
      <c r="U464" s="38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120"/>
      <c r="BA464" s="120"/>
      <c r="BB464" s="120"/>
      <c r="BC464" s="120"/>
      <c r="BD464" s="120"/>
      <c r="BE464" s="120"/>
      <c r="BF464" s="120"/>
      <c r="BG464" s="120"/>
      <c r="BH464" s="120"/>
      <c r="BI464" s="120"/>
      <c r="BJ464" s="120"/>
      <c r="BK464" s="45"/>
      <c r="BL464" s="45"/>
      <c r="BM464" s="45"/>
      <c r="BN464" s="45"/>
      <c r="BO464" s="45"/>
      <c r="BP464" s="45"/>
      <c r="BQ464" s="45"/>
      <c r="BR464" s="45"/>
      <c r="BS464" s="45"/>
      <c r="BT464" s="45"/>
      <c r="BU464" s="45"/>
      <c r="BV464" s="45"/>
      <c r="BW464" s="45"/>
      <c r="BX464" s="45"/>
      <c r="BY464" s="45"/>
      <c r="BZ464" s="45"/>
      <c r="CA464" s="45"/>
      <c r="CB464" s="45"/>
    </row>
    <row r="465" spans="1:80" ht="27.75" x14ac:dyDescent="0.4">
      <c r="A465" s="36"/>
      <c r="B465" s="36"/>
      <c r="C465" s="48"/>
      <c r="D465" s="36"/>
      <c r="E465" s="48"/>
      <c r="F465" s="48"/>
      <c r="G465" s="38"/>
      <c r="H465" s="5"/>
      <c r="I465" s="5"/>
      <c r="J465" s="5"/>
      <c r="K465" s="5"/>
      <c r="L465" s="5"/>
      <c r="M465" s="38"/>
      <c r="N465" s="38"/>
      <c r="O465" s="38"/>
      <c r="P465" s="5"/>
      <c r="Q465" s="5"/>
      <c r="R465" s="5"/>
      <c r="S465" s="5"/>
      <c r="T465" s="38"/>
      <c r="U465" s="38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120"/>
      <c r="BA465" s="120"/>
      <c r="BB465" s="120"/>
      <c r="BC465" s="120"/>
      <c r="BD465" s="120"/>
      <c r="BE465" s="120"/>
      <c r="BF465" s="120"/>
      <c r="BG465" s="120"/>
      <c r="BH465" s="120"/>
      <c r="BI465" s="120"/>
      <c r="BJ465" s="120"/>
      <c r="BK465" s="45"/>
      <c r="BL465" s="45"/>
      <c r="BM465" s="45"/>
      <c r="BN465" s="45"/>
      <c r="BO465" s="45"/>
      <c r="BP465" s="45"/>
      <c r="BQ465" s="45"/>
      <c r="BR465" s="45"/>
      <c r="BS465" s="45"/>
      <c r="BT465" s="45"/>
      <c r="BU465" s="45"/>
      <c r="BV465" s="45"/>
      <c r="BW465" s="45"/>
      <c r="BX465" s="45"/>
      <c r="BY465" s="45"/>
      <c r="BZ465" s="45"/>
      <c r="CA465" s="45"/>
      <c r="CB465" s="45"/>
    </row>
    <row r="466" spans="1:80" ht="27.75" x14ac:dyDescent="0.4">
      <c r="A466" s="36"/>
      <c r="B466" s="36"/>
      <c r="C466" s="48"/>
      <c r="D466" s="36"/>
      <c r="E466" s="48"/>
      <c r="F466" s="48"/>
      <c r="G466" s="38"/>
      <c r="H466" s="5"/>
      <c r="I466" s="5"/>
      <c r="J466" s="5"/>
      <c r="K466" s="5"/>
      <c r="L466" s="5"/>
      <c r="M466" s="38"/>
      <c r="N466" s="38"/>
      <c r="O466" s="38"/>
      <c r="P466" s="5"/>
      <c r="Q466" s="5"/>
      <c r="R466" s="5"/>
      <c r="S466" s="5"/>
      <c r="T466" s="38"/>
      <c r="U466" s="38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120"/>
      <c r="BA466" s="120"/>
      <c r="BB466" s="120"/>
      <c r="BC466" s="120"/>
      <c r="BD466" s="120"/>
      <c r="BE466" s="120"/>
      <c r="BF466" s="120"/>
      <c r="BG466" s="120"/>
      <c r="BH466" s="120"/>
      <c r="BI466" s="120"/>
      <c r="BJ466" s="120"/>
      <c r="BK466" s="45"/>
      <c r="BL466" s="45"/>
      <c r="BM466" s="45"/>
      <c r="BN466" s="45"/>
      <c r="BO466" s="45"/>
      <c r="BP466" s="45"/>
      <c r="BQ466" s="45"/>
      <c r="BR466" s="45"/>
      <c r="BS466" s="45"/>
      <c r="BT466" s="45"/>
      <c r="BU466" s="45"/>
      <c r="BV466" s="45"/>
      <c r="BW466" s="45"/>
      <c r="BX466" s="45"/>
      <c r="BY466" s="45"/>
      <c r="BZ466" s="45"/>
      <c r="CA466" s="45"/>
      <c r="CB466" s="45"/>
    </row>
    <row r="467" spans="1:80" ht="27.75" x14ac:dyDescent="0.4">
      <c r="A467" s="36"/>
      <c r="B467" s="36"/>
      <c r="C467" s="48"/>
      <c r="D467" s="36"/>
      <c r="E467" s="48"/>
      <c r="F467" s="48"/>
      <c r="G467" s="38"/>
      <c r="H467" s="5"/>
      <c r="I467" s="5"/>
      <c r="J467" s="5"/>
      <c r="K467" s="5"/>
      <c r="L467" s="5"/>
      <c r="M467" s="38"/>
      <c r="N467" s="38"/>
      <c r="O467" s="38"/>
      <c r="P467" s="5"/>
      <c r="Q467" s="5"/>
      <c r="R467" s="5"/>
      <c r="S467" s="5"/>
      <c r="T467" s="38"/>
      <c r="U467" s="38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120"/>
      <c r="BA467" s="120"/>
      <c r="BB467" s="120"/>
      <c r="BC467" s="120"/>
      <c r="BD467" s="120"/>
      <c r="BE467" s="120"/>
      <c r="BF467" s="120"/>
      <c r="BG467" s="120"/>
      <c r="BH467" s="120"/>
      <c r="BI467" s="120"/>
      <c r="BJ467" s="120"/>
      <c r="BK467" s="45"/>
      <c r="BL467" s="45"/>
      <c r="BM467" s="45"/>
      <c r="BN467" s="45"/>
      <c r="BO467" s="45"/>
      <c r="BP467" s="45"/>
      <c r="BQ467" s="45"/>
      <c r="BR467" s="45"/>
      <c r="BS467" s="45"/>
      <c r="BT467" s="45"/>
      <c r="BU467" s="45"/>
      <c r="BV467" s="45"/>
      <c r="BW467" s="45"/>
      <c r="BX467" s="45"/>
      <c r="BY467" s="45"/>
      <c r="BZ467" s="45"/>
      <c r="CA467" s="45"/>
      <c r="CB467" s="45"/>
    </row>
    <row r="468" spans="1:80" ht="27.75" x14ac:dyDescent="0.4">
      <c r="A468" s="36"/>
      <c r="B468" s="36"/>
      <c r="C468" s="48"/>
      <c r="D468" s="36"/>
      <c r="E468" s="48"/>
      <c r="F468" s="48"/>
      <c r="G468" s="38"/>
      <c r="H468" s="5"/>
      <c r="I468" s="5"/>
      <c r="J468" s="5"/>
      <c r="K468" s="5"/>
      <c r="L468" s="5"/>
      <c r="M468" s="38"/>
      <c r="N468" s="38"/>
      <c r="O468" s="38"/>
      <c r="P468" s="5"/>
      <c r="Q468" s="5"/>
      <c r="R468" s="5"/>
      <c r="S468" s="5"/>
      <c r="T468" s="38"/>
      <c r="U468" s="38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120"/>
      <c r="BA468" s="120"/>
      <c r="BB468" s="120"/>
      <c r="BC468" s="120"/>
      <c r="BD468" s="120"/>
      <c r="BE468" s="120"/>
      <c r="BF468" s="120"/>
      <c r="BG468" s="120"/>
      <c r="BH468" s="120"/>
      <c r="BI468" s="120"/>
      <c r="BJ468" s="120"/>
      <c r="BK468" s="45"/>
      <c r="BL468" s="45"/>
      <c r="BM468" s="45"/>
      <c r="BN468" s="45"/>
      <c r="BO468" s="45"/>
      <c r="BP468" s="45"/>
      <c r="BQ468" s="45"/>
      <c r="BR468" s="45"/>
      <c r="BS468" s="45"/>
      <c r="BT468" s="45"/>
      <c r="BU468" s="45"/>
      <c r="BV468" s="45"/>
      <c r="BW468" s="45"/>
      <c r="BX468" s="45"/>
      <c r="BY468" s="45"/>
      <c r="BZ468" s="45"/>
      <c r="CA468" s="45"/>
      <c r="CB468" s="45"/>
    </row>
    <row r="469" spans="1:80" ht="27.75" x14ac:dyDescent="0.4">
      <c r="A469" s="36"/>
      <c r="B469" s="36"/>
      <c r="C469" s="48"/>
      <c r="D469" s="36"/>
      <c r="E469" s="48"/>
      <c r="F469" s="48"/>
      <c r="G469" s="38"/>
      <c r="H469" s="5"/>
      <c r="I469" s="5"/>
      <c r="J469" s="5"/>
      <c r="K469" s="5"/>
      <c r="L469" s="5"/>
      <c r="M469" s="38"/>
      <c r="N469" s="38"/>
      <c r="O469" s="38"/>
      <c r="P469" s="5"/>
      <c r="Q469" s="5"/>
      <c r="R469" s="5"/>
      <c r="S469" s="5"/>
      <c r="T469" s="38"/>
      <c r="U469" s="38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120"/>
      <c r="BA469" s="120"/>
      <c r="BB469" s="120"/>
      <c r="BC469" s="120"/>
      <c r="BD469" s="120"/>
      <c r="BE469" s="120"/>
      <c r="BF469" s="120"/>
      <c r="BG469" s="120"/>
      <c r="BH469" s="120"/>
      <c r="BI469" s="120"/>
      <c r="BJ469" s="120"/>
      <c r="BK469" s="45"/>
      <c r="BL469" s="45"/>
      <c r="BM469" s="45"/>
      <c r="BN469" s="45"/>
      <c r="BO469" s="45"/>
      <c r="BP469" s="45"/>
      <c r="BQ469" s="45"/>
      <c r="BR469" s="45"/>
      <c r="BS469" s="45"/>
      <c r="BT469" s="45"/>
      <c r="BU469" s="45"/>
      <c r="BV469" s="45"/>
      <c r="BW469" s="45"/>
      <c r="BX469" s="45"/>
      <c r="BY469" s="45"/>
      <c r="BZ469" s="45"/>
      <c r="CA469" s="45"/>
      <c r="CB469" s="45"/>
    </row>
    <row r="470" spans="1:80" ht="27.75" x14ac:dyDescent="0.4">
      <c r="A470" s="36"/>
      <c r="B470" s="36"/>
      <c r="C470" s="48"/>
      <c r="D470" s="36"/>
      <c r="E470" s="48"/>
      <c r="F470" s="48"/>
      <c r="G470" s="38"/>
      <c r="H470" s="5"/>
      <c r="I470" s="5"/>
      <c r="J470" s="5"/>
      <c r="K470" s="5"/>
      <c r="L470" s="5"/>
      <c r="M470" s="38"/>
      <c r="N470" s="38"/>
      <c r="O470" s="38"/>
      <c r="P470" s="5"/>
      <c r="Q470" s="5"/>
      <c r="R470" s="5"/>
      <c r="S470" s="5"/>
      <c r="T470" s="38"/>
      <c r="U470" s="38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120"/>
      <c r="BA470" s="120"/>
      <c r="BB470" s="120"/>
      <c r="BC470" s="120"/>
      <c r="BD470" s="120"/>
      <c r="BE470" s="120"/>
      <c r="BF470" s="120"/>
      <c r="BG470" s="120"/>
      <c r="BH470" s="120"/>
      <c r="BI470" s="120"/>
      <c r="BJ470" s="120"/>
      <c r="BK470" s="45"/>
      <c r="BL470" s="45"/>
      <c r="BM470" s="45"/>
      <c r="BN470" s="45"/>
      <c r="BO470" s="45"/>
      <c r="BP470" s="45"/>
      <c r="BQ470" s="45"/>
      <c r="BR470" s="45"/>
      <c r="BS470" s="45"/>
      <c r="BT470" s="45"/>
      <c r="BU470" s="45"/>
      <c r="BV470" s="45"/>
      <c r="BW470" s="45"/>
      <c r="BX470" s="45"/>
      <c r="BY470" s="45"/>
      <c r="BZ470" s="45"/>
      <c r="CA470" s="45"/>
      <c r="CB470" s="45"/>
    </row>
    <row r="471" spans="1:80" ht="27.75" x14ac:dyDescent="0.4">
      <c r="A471" s="36"/>
      <c r="B471" s="36"/>
      <c r="C471" s="48"/>
      <c r="D471" s="36"/>
      <c r="E471" s="48"/>
      <c r="F471" s="48"/>
      <c r="G471" s="38"/>
      <c r="H471" s="5"/>
      <c r="I471" s="5"/>
      <c r="J471" s="5"/>
      <c r="K471" s="5"/>
      <c r="L471" s="5"/>
      <c r="M471" s="38"/>
      <c r="N471" s="38"/>
      <c r="O471" s="38"/>
      <c r="P471" s="5"/>
      <c r="Q471" s="5"/>
      <c r="R471" s="5"/>
      <c r="S471" s="5"/>
      <c r="T471" s="38"/>
      <c r="U471" s="38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120"/>
      <c r="BA471" s="120"/>
      <c r="BB471" s="120"/>
      <c r="BC471" s="120"/>
      <c r="BD471" s="120"/>
      <c r="BE471" s="120"/>
      <c r="BF471" s="120"/>
      <c r="BG471" s="120"/>
      <c r="BH471" s="120"/>
      <c r="BI471" s="120"/>
      <c r="BJ471" s="120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</row>
    <row r="472" spans="1:80" ht="27.75" x14ac:dyDescent="0.4">
      <c r="A472" s="36"/>
      <c r="B472" s="36"/>
      <c r="C472" s="48"/>
      <c r="D472" s="36"/>
      <c r="E472" s="48"/>
      <c r="F472" s="48"/>
      <c r="G472" s="38"/>
      <c r="H472" s="5"/>
      <c r="I472" s="5"/>
      <c r="J472" s="5"/>
      <c r="K472" s="5"/>
      <c r="L472" s="5"/>
      <c r="M472" s="38"/>
      <c r="N472" s="38"/>
      <c r="O472" s="38"/>
      <c r="P472" s="5"/>
      <c r="Q472" s="5"/>
      <c r="R472" s="5"/>
      <c r="S472" s="5"/>
      <c r="T472" s="38"/>
      <c r="U472" s="38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120"/>
      <c r="BA472" s="120"/>
      <c r="BB472" s="120"/>
      <c r="BC472" s="120"/>
      <c r="BD472" s="120"/>
      <c r="BE472" s="120"/>
      <c r="BF472" s="120"/>
      <c r="BG472" s="120"/>
      <c r="BH472" s="120"/>
      <c r="BI472" s="120"/>
      <c r="BJ472" s="120"/>
      <c r="BK472" s="45"/>
      <c r="BL472" s="45"/>
      <c r="BM472" s="45"/>
      <c r="BN472" s="45"/>
      <c r="BO472" s="45"/>
      <c r="BP472" s="45"/>
      <c r="BQ472" s="45"/>
      <c r="BR472" s="45"/>
      <c r="BS472" s="45"/>
      <c r="BT472" s="45"/>
      <c r="BU472" s="45"/>
      <c r="BV472" s="45"/>
      <c r="BW472" s="45"/>
      <c r="BX472" s="45"/>
      <c r="BY472" s="45"/>
      <c r="BZ472" s="45"/>
      <c r="CA472" s="45"/>
      <c r="CB472" s="45"/>
    </row>
    <row r="473" spans="1:80" ht="27.75" x14ac:dyDescent="0.4">
      <c r="A473" s="36"/>
      <c r="B473" s="36"/>
      <c r="C473" s="48"/>
      <c r="D473" s="36"/>
      <c r="E473" s="48"/>
      <c r="F473" s="48"/>
      <c r="G473" s="38"/>
      <c r="H473" s="5"/>
      <c r="I473" s="5"/>
      <c r="J473" s="5"/>
      <c r="K473" s="5"/>
      <c r="L473" s="5"/>
      <c r="M473" s="38"/>
      <c r="N473" s="38"/>
      <c r="O473" s="38"/>
      <c r="P473" s="5"/>
      <c r="Q473" s="5"/>
      <c r="R473" s="5"/>
      <c r="S473" s="5"/>
      <c r="T473" s="38"/>
      <c r="U473" s="38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120"/>
      <c r="BA473" s="120"/>
      <c r="BB473" s="120"/>
      <c r="BC473" s="120"/>
      <c r="BD473" s="120"/>
      <c r="BE473" s="120"/>
      <c r="BF473" s="120"/>
      <c r="BG473" s="120"/>
      <c r="BH473" s="120"/>
      <c r="BI473" s="120"/>
      <c r="BJ473" s="120"/>
      <c r="BK473" s="45"/>
      <c r="BL473" s="45"/>
      <c r="BM473" s="45"/>
      <c r="BN473" s="45"/>
      <c r="BO473" s="45"/>
      <c r="BP473" s="45"/>
      <c r="BQ473" s="45"/>
      <c r="BR473" s="45"/>
      <c r="BS473" s="45"/>
      <c r="BT473" s="45"/>
      <c r="BU473" s="45"/>
      <c r="BV473" s="45"/>
      <c r="BW473" s="45"/>
      <c r="BX473" s="45"/>
      <c r="BY473" s="45"/>
      <c r="BZ473" s="45"/>
      <c r="CA473" s="45"/>
      <c r="CB473" s="45"/>
    </row>
  </sheetData>
  <mergeCells count="298">
    <mergeCell ref="AD7:AD8"/>
    <mergeCell ref="P4:U4"/>
    <mergeCell ref="B43:C43"/>
    <mergeCell ref="B60:C60"/>
    <mergeCell ref="B70:C70"/>
    <mergeCell ref="B69:C69"/>
    <mergeCell ref="B47:C47"/>
    <mergeCell ref="B52:C52"/>
    <mergeCell ref="B53:C53"/>
    <mergeCell ref="B58:C58"/>
    <mergeCell ref="B54:C54"/>
    <mergeCell ref="B56:C56"/>
    <mergeCell ref="B45:C45"/>
    <mergeCell ref="B64:C64"/>
    <mergeCell ref="B50:C50"/>
    <mergeCell ref="B59:C59"/>
    <mergeCell ref="B63:C63"/>
    <mergeCell ref="B17:C17"/>
    <mergeCell ref="B62:C62"/>
    <mergeCell ref="B65:C65"/>
    <mergeCell ref="B51:C51"/>
    <mergeCell ref="Y7:Y8"/>
    <mergeCell ref="B68:C68"/>
    <mergeCell ref="B49:C49"/>
    <mergeCell ref="AP7:AP8"/>
    <mergeCell ref="AV7:AV8"/>
    <mergeCell ref="BB7:BB8"/>
    <mergeCell ref="BH7:BH8"/>
    <mergeCell ref="BO7:BO8"/>
    <mergeCell ref="B16:C16"/>
    <mergeCell ref="B18:C18"/>
    <mergeCell ref="U5:U8"/>
    <mergeCell ref="B48:C48"/>
    <mergeCell ref="AC7:AC8"/>
    <mergeCell ref="V5:V8"/>
    <mergeCell ref="B15:C15"/>
    <mergeCell ref="M3:M8"/>
    <mergeCell ref="P5:P8"/>
    <mergeCell ref="Q7:Q8"/>
    <mergeCell ref="P3:AA3"/>
    <mergeCell ref="B38:C38"/>
    <mergeCell ref="B26:C26"/>
    <mergeCell ref="B22:C22"/>
    <mergeCell ref="B31:C31"/>
    <mergeCell ref="B30:C30"/>
    <mergeCell ref="B27:C27"/>
    <mergeCell ref="N3:N8"/>
    <mergeCell ref="X7:X8"/>
    <mergeCell ref="AH4:AM4"/>
    <mergeCell ref="W5:Y6"/>
    <mergeCell ref="T5:T8"/>
    <mergeCell ref="H3:H8"/>
    <mergeCell ref="V4:AA4"/>
    <mergeCell ref="D3:D8"/>
    <mergeCell ref="Q5:S6"/>
    <mergeCell ref="B36:C36"/>
    <mergeCell ref="B28:C28"/>
    <mergeCell ref="S7:S8"/>
    <mergeCell ref="AB4:AG4"/>
    <mergeCell ref="B9:C9"/>
    <mergeCell ref="B10:C10"/>
    <mergeCell ref="AM5:AM8"/>
    <mergeCell ref="AB3:AM3"/>
    <mergeCell ref="AK7:AK8"/>
    <mergeCell ref="AJ7:AJ8"/>
    <mergeCell ref="O3:O8"/>
    <mergeCell ref="AF5:AF8"/>
    <mergeCell ref="AA5:AA8"/>
    <mergeCell ref="AC5:AE6"/>
    <mergeCell ref="AE7:AE8"/>
    <mergeCell ref="B11:C11"/>
    <mergeCell ref="R7:R8"/>
    <mergeCell ref="A3:A8"/>
    <mergeCell ref="K6:K8"/>
    <mergeCell ref="J6:J8"/>
    <mergeCell ref="I3:K5"/>
    <mergeCell ref="G3:G8"/>
    <mergeCell ref="I6:I8"/>
    <mergeCell ref="B44:C44"/>
    <mergeCell ref="B39:C39"/>
    <mergeCell ref="E3:E8"/>
    <mergeCell ref="B29:C29"/>
    <mergeCell ref="B32:C32"/>
    <mergeCell ref="B12:C12"/>
    <mergeCell ref="B21:C21"/>
    <mergeCell ref="B37:C37"/>
    <mergeCell ref="B24:C24"/>
    <mergeCell ref="B20:C20"/>
    <mergeCell ref="B23:C23"/>
    <mergeCell ref="B33:C33"/>
    <mergeCell ref="B34:C34"/>
    <mergeCell ref="B25:C25"/>
    <mergeCell ref="B13:C13"/>
    <mergeCell ref="B19:C19"/>
    <mergeCell ref="B35:C35"/>
    <mergeCell ref="B41:C41"/>
    <mergeCell ref="B133:C133"/>
    <mergeCell ref="B114:C114"/>
    <mergeCell ref="B132:C132"/>
    <mergeCell ref="B108:C108"/>
    <mergeCell ref="B105:C105"/>
    <mergeCell ref="B107:C107"/>
    <mergeCell ref="B113:C113"/>
    <mergeCell ref="B115:C115"/>
    <mergeCell ref="B116:C116"/>
    <mergeCell ref="B130:C130"/>
    <mergeCell ref="B109:C109"/>
    <mergeCell ref="B131:C131"/>
    <mergeCell ref="B106:C106"/>
    <mergeCell ref="B57:C57"/>
    <mergeCell ref="B55:C55"/>
    <mergeCell ref="B88:C88"/>
    <mergeCell ref="B42:C42"/>
    <mergeCell ref="BY5:BY8"/>
    <mergeCell ref="B75:C75"/>
    <mergeCell ref="BU5:BW6"/>
    <mergeCell ref="BX5:BX8"/>
    <mergeCell ref="BR5:BR8"/>
    <mergeCell ref="BV7:BV8"/>
    <mergeCell ref="BA5:BC6"/>
    <mergeCell ref="BA7:BA8"/>
    <mergeCell ref="AI7:AI8"/>
    <mergeCell ref="AL5:AL8"/>
    <mergeCell ref="Z5:Z8"/>
    <mergeCell ref="AN5:AN8"/>
    <mergeCell ref="B66:C66"/>
    <mergeCell ref="B82:C82"/>
    <mergeCell ref="B73:C73"/>
    <mergeCell ref="B67:C67"/>
    <mergeCell ref="B40:C40"/>
    <mergeCell ref="B74:C74"/>
    <mergeCell ref="B79:C79"/>
    <mergeCell ref="B71:C71"/>
    <mergeCell ref="AN3:AY3"/>
    <mergeCell ref="AX5:AX8"/>
    <mergeCell ref="B103:C103"/>
    <mergeCell ref="B84:C84"/>
    <mergeCell ref="B85:C85"/>
    <mergeCell ref="B86:C86"/>
    <mergeCell ref="B97:C97"/>
    <mergeCell ref="B98:C98"/>
    <mergeCell ref="B99:C99"/>
    <mergeCell ref="B81:C81"/>
    <mergeCell ref="B94:C94"/>
    <mergeCell ref="AN4:AS4"/>
    <mergeCell ref="AT4:AY4"/>
    <mergeCell ref="B14:C14"/>
    <mergeCell ref="F3:F8"/>
    <mergeCell ref="AG5:AG8"/>
    <mergeCell ref="AH5:AH8"/>
    <mergeCell ref="AU7:AU8"/>
    <mergeCell ref="B46:C46"/>
    <mergeCell ref="B89:C89"/>
    <mergeCell ref="AR5:AR8"/>
    <mergeCell ref="AS5:AS8"/>
    <mergeCell ref="W7:W8"/>
    <mergeCell ref="AQ7:AQ8"/>
    <mergeCell ref="AZ3:BL3"/>
    <mergeCell ref="BM3:BZ3"/>
    <mergeCell ref="AZ4:BE4"/>
    <mergeCell ref="BF4:BL4"/>
    <mergeCell ref="BT4:BZ4"/>
    <mergeCell ref="BQ5:BQ8"/>
    <mergeCell ref="BD5:BD8"/>
    <mergeCell ref="BE5:BE8"/>
    <mergeCell ref="BF5:BF8"/>
    <mergeCell ref="BG5:BI6"/>
    <mergeCell ref="BM5:BM8"/>
    <mergeCell ref="BN7:BN8"/>
    <mergeCell ref="BL5:BL8"/>
    <mergeCell ref="BZ5:BZ8"/>
    <mergeCell ref="BT5:BT8"/>
    <mergeCell ref="BK5:BK8"/>
    <mergeCell ref="BW7:BW8"/>
    <mergeCell ref="BU7:BU8"/>
    <mergeCell ref="BM4:BS4"/>
    <mergeCell ref="BJ5:BJ8"/>
    <mergeCell ref="BZ153:BZ154"/>
    <mergeCell ref="AZ154:BC154"/>
    <mergeCell ref="BF154:BI154"/>
    <mergeCell ref="BM154:BQ154"/>
    <mergeCell ref="BT154:BX154"/>
    <mergeCell ref="BD153:BD154"/>
    <mergeCell ref="AX153:AX154"/>
    <mergeCell ref="BY153:BY154"/>
    <mergeCell ref="BE153:BE154"/>
    <mergeCell ref="BK153:BK154"/>
    <mergeCell ref="BL153:BL154"/>
    <mergeCell ref="BR153:BR154"/>
    <mergeCell ref="AY153:AY154"/>
    <mergeCell ref="B149:C149"/>
    <mergeCell ref="B142:C142"/>
    <mergeCell ref="B125:C125"/>
    <mergeCell ref="B139:C139"/>
    <mergeCell ref="B137:C137"/>
    <mergeCell ref="AA153:AA154"/>
    <mergeCell ref="BS153:BS154"/>
    <mergeCell ref="AW7:AW8"/>
    <mergeCell ref="BC7:BC8"/>
    <mergeCell ref="BI7:BI8"/>
    <mergeCell ref="BP7:BP8"/>
    <mergeCell ref="BG7:BG8"/>
    <mergeCell ref="AB154:AE154"/>
    <mergeCell ref="AY5:AY8"/>
    <mergeCell ref="AO7:AO8"/>
    <mergeCell ref="AZ5:AZ8"/>
    <mergeCell ref="BN5:BP6"/>
    <mergeCell ref="AU5:AW6"/>
    <mergeCell ref="AT5:AT8"/>
    <mergeCell ref="AI5:AK6"/>
    <mergeCell ref="BS5:BS8"/>
    <mergeCell ref="AO5:AQ6"/>
    <mergeCell ref="AB5:AB8"/>
    <mergeCell ref="B72:C72"/>
    <mergeCell ref="B76:C76"/>
    <mergeCell ref="B77:C77"/>
    <mergeCell ref="B78:C78"/>
    <mergeCell ref="B118:C118"/>
    <mergeCell ref="B119:C119"/>
    <mergeCell ref="B90:C90"/>
    <mergeCell ref="B80:C80"/>
    <mergeCell ref="B112:C112"/>
    <mergeCell ref="B83:C83"/>
    <mergeCell ref="B104:C104"/>
    <mergeCell ref="B92:C92"/>
    <mergeCell ref="B93:C93"/>
    <mergeCell ref="B110:C110"/>
    <mergeCell ref="B87:C87"/>
    <mergeCell ref="B111:C111"/>
    <mergeCell ref="B91:C91"/>
    <mergeCell ref="B95:C95"/>
    <mergeCell ref="B100:C100"/>
    <mergeCell ref="B96:C96"/>
    <mergeCell ref="B117:C117"/>
    <mergeCell ref="B101:C101"/>
    <mergeCell ref="B102:C102"/>
    <mergeCell ref="P154:S154"/>
    <mergeCell ref="U153:U154"/>
    <mergeCell ref="T153:T154"/>
    <mergeCell ref="A154:C154"/>
    <mergeCell ref="AB156:AW156"/>
    <mergeCell ref="AT154:AW154"/>
    <mergeCell ref="Z153:Z154"/>
    <mergeCell ref="AM153:AM154"/>
    <mergeCell ref="AN154:AQ154"/>
    <mergeCell ref="AR153:AR154"/>
    <mergeCell ref="AF153:AF154"/>
    <mergeCell ref="AG153:AG154"/>
    <mergeCell ref="V154:Y154"/>
    <mergeCell ref="AD155:AI155"/>
    <mergeCell ref="AH154:AK154"/>
    <mergeCell ref="AL153:AL154"/>
    <mergeCell ref="AS153:AS154"/>
    <mergeCell ref="H154:K154"/>
    <mergeCell ref="N153:N154"/>
    <mergeCell ref="O153:O154"/>
    <mergeCell ref="B134:C134"/>
    <mergeCell ref="B135:C135"/>
    <mergeCell ref="B136:C136"/>
    <mergeCell ref="B120:C120"/>
    <mergeCell ref="B138:C138"/>
    <mergeCell ref="B121:C121"/>
    <mergeCell ref="B127:C127"/>
    <mergeCell ref="B152:C152"/>
    <mergeCell ref="B122:C122"/>
    <mergeCell ref="B124:C124"/>
    <mergeCell ref="B123:C123"/>
    <mergeCell ref="B126:C126"/>
    <mergeCell ref="B128:C128"/>
    <mergeCell ref="B129:C129"/>
    <mergeCell ref="B148:C148"/>
    <mergeCell ref="B147:C147"/>
    <mergeCell ref="B146:C146"/>
    <mergeCell ref="B143:C143"/>
    <mergeCell ref="B151:C151"/>
    <mergeCell ref="B144:C144"/>
    <mergeCell ref="B145:C145"/>
    <mergeCell ref="B140:C140"/>
    <mergeCell ref="B150:C150"/>
    <mergeCell ref="B141:C141"/>
    <mergeCell ref="B159:U159"/>
    <mergeCell ref="B158:AS158"/>
    <mergeCell ref="C166:D166"/>
    <mergeCell ref="C167:D167"/>
    <mergeCell ref="C168:D168"/>
    <mergeCell ref="C169:D169"/>
    <mergeCell ref="C170:D170"/>
    <mergeCell ref="C171:D171"/>
    <mergeCell ref="C172:D172"/>
    <mergeCell ref="F172:M172"/>
    <mergeCell ref="L3:L8"/>
    <mergeCell ref="F166:M166"/>
    <mergeCell ref="F167:M167"/>
    <mergeCell ref="F168:M168"/>
    <mergeCell ref="F169:M169"/>
    <mergeCell ref="F170:M170"/>
    <mergeCell ref="F171:M171"/>
    <mergeCell ref="M153:M154"/>
  </mergeCells>
  <phoneticPr fontId="0" type="noConversion"/>
  <printOptions horizontalCentered="1" verticalCentered="1"/>
  <pageMargins left="0.23622047244094491" right="0.55118110236220474" top="0.35433070866141736" bottom="0.35433070866141736" header="0.31496062992125984" footer="0.31496062992125984"/>
  <pageSetup paperSize="8" scale="31" fitToHeight="0" orientation="landscape" r:id="rId1"/>
  <headerFooter alignWithMargins="0"/>
  <rowBreaks count="1" manualBreakCount="1">
    <brk id="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fizjoterapia</vt:lpstr>
      <vt:lpstr>fizjoterapia!Obszar_wydruku</vt:lpstr>
    </vt:vector>
  </TitlesOfParts>
  <Company>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Andrzej Hajduga</cp:lastModifiedBy>
  <cp:lastPrinted>2022-01-20T11:34:38Z</cp:lastPrinted>
  <dcterms:created xsi:type="dcterms:W3CDTF">1998-11-07T10:52:24Z</dcterms:created>
  <dcterms:modified xsi:type="dcterms:W3CDTF">2023-01-17T10:36:27Z</dcterms:modified>
</cp:coreProperties>
</file>